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akav\OneDrive\Desktop\Valentina\A\Financijski planovi\2026\Rebalans za 2026 02.09.2026\"/>
    </mc:Choice>
  </mc:AlternateContent>
  <xr:revisionPtr revIDLastSave="0" documentId="13_ncr:1_{7E901239-79DD-4B3D-891E-0C5F6A607C6E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SAŽETAK" sheetId="1" r:id="rId1"/>
    <sheet name=" Račun prihoda i rashoda-ekonom" sheetId="3" r:id="rId2"/>
    <sheet name=" Račun prihoda i rashoda-izvori" sheetId="9" r:id="rId3"/>
    <sheet name=" Račun rashoda-funkcija" sheetId="10" r:id="rId4"/>
    <sheet name="POSEBNI DIO" sheetId="7" r:id="rId5"/>
  </sheets>
  <definedNames>
    <definedName name="_xlnm.Print_Area" localSheetId="1">' Račun prihoda i rashoda-ekonom'!$B$1:$G$27</definedName>
    <definedName name="_xlnm.Print_Area" localSheetId="3">' Račun rashoda-funkcija'!$B$1:$E$8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7" l="1"/>
  <c r="D12" i="7"/>
  <c r="E12" i="7"/>
  <c r="E11" i="7" s="1"/>
  <c r="D11" i="7"/>
  <c r="E13" i="7"/>
  <c r="F11" i="7" l="1"/>
  <c r="F34" i="7"/>
  <c r="D34" i="7"/>
  <c r="E35" i="7"/>
  <c r="E46" i="7"/>
  <c r="E45" i="7"/>
  <c r="F44" i="7"/>
  <c r="F43" i="7" s="1"/>
  <c r="D44" i="7"/>
  <c r="E44" i="7" s="1"/>
  <c r="E43" i="7" s="1"/>
  <c r="D17" i="7"/>
  <c r="D15" i="7"/>
  <c r="E16" i="7"/>
  <c r="F15" i="7"/>
  <c r="I23" i="1"/>
  <c r="G23" i="1"/>
  <c r="G16" i="3"/>
  <c r="E16" i="3"/>
  <c r="E27" i="9"/>
  <c r="C27" i="9"/>
  <c r="D29" i="9"/>
  <c r="E13" i="9"/>
  <c r="C13" i="9"/>
  <c r="D15" i="9"/>
  <c r="D22" i="9"/>
  <c r="G24" i="3"/>
  <c r="E24" i="3"/>
  <c r="F25" i="3"/>
  <c r="F14" i="7" l="1"/>
  <c r="D43" i="7"/>
  <c r="E15" i="7"/>
  <c r="D14" i="7"/>
  <c r="F38" i="7" l="1"/>
  <c r="E49" i="7"/>
  <c r="F48" i="7"/>
  <c r="D48" i="7"/>
  <c r="D47" i="7"/>
  <c r="D38" i="7"/>
  <c r="E39" i="7"/>
  <c r="D32" i="9"/>
  <c r="E31" i="9"/>
  <c r="C31" i="9"/>
  <c r="D18" i="9"/>
  <c r="E17" i="9"/>
  <c r="C17" i="9"/>
  <c r="E18" i="7"/>
  <c r="E19" i="7"/>
  <c r="E24" i="7"/>
  <c r="E25" i="7"/>
  <c r="E26" i="7"/>
  <c r="E31" i="7"/>
  <c r="E32" i="7"/>
  <c r="E33" i="7"/>
  <c r="E36" i="7"/>
  <c r="E34" i="7" s="1"/>
  <c r="E40" i="7"/>
  <c r="E42" i="7"/>
  <c r="F41" i="7"/>
  <c r="D41" i="7"/>
  <c r="F30" i="7"/>
  <c r="D30" i="7"/>
  <c r="D29" i="7" s="1"/>
  <c r="F23" i="7"/>
  <c r="F22" i="7" s="1"/>
  <c r="F21" i="7" s="1"/>
  <c r="D23" i="7"/>
  <c r="D22" i="7" s="1"/>
  <c r="D21" i="7" s="1"/>
  <c r="D8" i="10"/>
  <c r="E7" i="10"/>
  <c r="C7" i="10"/>
  <c r="C6" i="10" s="1"/>
  <c r="D28" i="9"/>
  <c r="D27" i="9" s="1"/>
  <c r="D25" i="9"/>
  <c r="E24" i="9"/>
  <c r="C24" i="9"/>
  <c r="E21" i="9"/>
  <c r="C21" i="9"/>
  <c r="D14" i="9"/>
  <c r="D13" i="9" s="1"/>
  <c r="E10" i="9"/>
  <c r="C10" i="9"/>
  <c r="D8" i="9"/>
  <c r="D11" i="9"/>
  <c r="E7" i="9"/>
  <c r="C7" i="9"/>
  <c r="C6" i="9" s="1"/>
  <c r="F26" i="3"/>
  <c r="F24" i="3" s="1"/>
  <c r="F27" i="3"/>
  <c r="F20" i="3"/>
  <c r="F21" i="3"/>
  <c r="F22" i="3"/>
  <c r="G19" i="3"/>
  <c r="E19" i="3"/>
  <c r="F12" i="3"/>
  <c r="F13" i="3"/>
  <c r="F14" i="3"/>
  <c r="G11" i="3"/>
  <c r="E11" i="3"/>
  <c r="E10" i="3" s="1"/>
  <c r="F37" i="7" l="1"/>
  <c r="F10" i="7"/>
  <c r="D10" i="7"/>
  <c r="F29" i="7"/>
  <c r="C20" i="9"/>
  <c r="E48" i="7"/>
  <c r="F47" i="7"/>
  <c r="E47" i="7" s="1"/>
  <c r="D7" i="10"/>
  <c r="E20" i="9"/>
  <c r="E6" i="9"/>
  <c r="D31" i="9"/>
  <c r="D17" i="9"/>
  <c r="G18" i="3"/>
  <c r="E18" i="3"/>
  <c r="E38" i="7"/>
  <c r="E17" i="7"/>
  <c r="E14" i="7" s="1"/>
  <c r="E21" i="7"/>
  <c r="E41" i="7"/>
  <c r="E23" i="7"/>
  <c r="E30" i="7"/>
  <c r="E22" i="7"/>
  <c r="D37" i="7"/>
  <c r="D28" i="7" s="1"/>
  <c r="E6" i="10"/>
  <c r="D6" i="10" s="1"/>
  <c r="D24" i="9"/>
  <c r="D21" i="9"/>
  <c r="D20" i="9" s="1"/>
  <c r="D7" i="9"/>
  <c r="D10" i="9"/>
  <c r="F19" i="3"/>
  <c r="F11" i="3"/>
  <c r="G10" i="3"/>
  <c r="F10" i="3" s="1"/>
  <c r="F28" i="7" l="1"/>
  <c r="E10" i="7"/>
  <c r="D6" i="9"/>
  <c r="D9" i="7"/>
  <c r="D7" i="7" s="1"/>
  <c r="F18" i="3"/>
  <c r="E37" i="7"/>
  <c r="E29" i="7"/>
  <c r="E28" i="7" s="1"/>
  <c r="F9" i="7" l="1"/>
  <c r="F7" i="7" s="1"/>
  <c r="H34" i="1"/>
  <c r="H33" i="1"/>
  <c r="G27" i="1"/>
  <c r="H17" i="1"/>
  <c r="H16" i="1"/>
  <c r="H18" i="1" s="1"/>
  <c r="H14" i="1"/>
  <c r="H13" i="1"/>
  <c r="I27" i="1"/>
  <c r="G18" i="1"/>
  <c r="I18" i="1"/>
  <c r="G15" i="1"/>
  <c r="I15" i="1"/>
  <c r="I32" i="1" l="1"/>
  <c r="I35" i="1" s="1"/>
  <c r="I19" i="1"/>
  <c r="E9" i="7"/>
  <c r="E7" i="7"/>
  <c r="G19" i="1"/>
  <c r="G32" i="1"/>
  <c r="G35" i="1" s="1"/>
  <c r="H15" i="1"/>
  <c r="H19" i="1" s="1"/>
  <c r="H27" i="1"/>
  <c r="H35" i="1" l="1"/>
  <c r="H32" i="1"/>
</calcChain>
</file>

<file path=xl/sharedStrings.xml><?xml version="1.0" encoding="utf-8"?>
<sst xmlns="http://schemas.openxmlformats.org/spreadsheetml/2006/main" count="136" uniqueCount="74">
  <si>
    <t>PRIHODI UKUPNO</t>
  </si>
  <si>
    <t>RASHODI UKUPNO</t>
  </si>
  <si>
    <t>RAZLIKA - VIŠAK / MANJAK</t>
  </si>
  <si>
    <t xml:space="preserve">A. RAČUN PRIHODA I RASHODA 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</si>
  <si>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</si>
  <si>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</si>
  <si>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</si>
  <si>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</si>
  <si>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</si>
  <si>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II. POSEBNI DIO</t>
  </si>
  <si>
    <t>I. OPĆI DIO</t>
  </si>
  <si>
    <t>Materijalni rashodi</t>
  </si>
  <si>
    <t>Pomoći iz inozemstva i od subjekata unutar općeg proračuna</t>
  </si>
  <si>
    <t>PRIJENOS SREDSTAVA IZ PRETHODNE GODINE</t>
  </si>
  <si>
    <t xml:space="preserve"> Prihodi od prodaje proizvoda i robe te pruženih usluga i prihodi od donacija</t>
  </si>
  <si>
    <t>1 Opći prihodi i primici</t>
  </si>
  <si>
    <t>11 Opći prihodi i primici</t>
  </si>
  <si>
    <t>3 Vlastiti prihodi</t>
  </si>
  <si>
    <t>31 Vlastiti prihodi</t>
  </si>
  <si>
    <t>A. SAŽETAK RAČUNA PRIHODA I RASHODA</t>
  </si>
  <si>
    <t>B. SAŽETAK RAČUNA FINANCIRANJA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</si>
  <si>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</si>
  <si>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</si>
  <si>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</si>
  <si>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</si>
  <si>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</si>
  <si>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</si>
  <si>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RAZLIKA PRIMITAKA I IZDATAKA</t>
  </si>
  <si>
    <t>PRIJENOS SREDSTAVA U SLJEDEĆE RAZDOBLJE</t>
  </si>
  <si>
    <t>A1. PRIHODI I RASHODI PREMA EKONOMSKOJ KLASIFIKACIJI</t>
  </si>
  <si>
    <t>A2. PRIHODI I RASHODI PREMA IZVORIMA FINANCIRANJA</t>
  </si>
  <si>
    <t>UKUPNO PRIHODI</t>
  </si>
  <si>
    <t>UKUPNO RASHODI</t>
  </si>
  <si>
    <t>A3. RASHODI PREMA FUNKCIJSKOJ KLASIFIKACIJI</t>
  </si>
  <si>
    <t>Povećanje / smanjenje</t>
  </si>
  <si>
    <t>UKUPNO PRIHODI I PRIMICI</t>
  </si>
  <si>
    <t>UKUPNO RASHODI I IZDACI</t>
  </si>
  <si>
    <t>DRŽAVNI ARHIV U KARLOVCU</t>
  </si>
  <si>
    <t>Ljudevita Šestića 5, Karlovac</t>
  </si>
  <si>
    <t>OIB: 99575902022</t>
  </si>
  <si>
    <t>Prihodi iz nadležnog proračuna</t>
  </si>
  <si>
    <t>Financijski rashodi</t>
  </si>
  <si>
    <t>Rashodi za nabavu proizvedene dugotrajne imovine</t>
  </si>
  <si>
    <t>Rashodi za dodatna ulaganja na nefinancijskoj imovini</t>
  </si>
  <si>
    <t>5 Pomoći</t>
  </si>
  <si>
    <t xml:space="preserve">52 Pomoći </t>
  </si>
  <si>
    <t>08 Rekreacija, kultura i religija</t>
  </si>
  <si>
    <t>082 Službe kulture</t>
  </si>
  <si>
    <t>Razdjel</t>
  </si>
  <si>
    <t>055 Ministarstvo kulture i medija</t>
  </si>
  <si>
    <t>Glava</t>
  </si>
  <si>
    <t>055 35 Arhivi</t>
  </si>
  <si>
    <t>RKDP</t>
  </si>
  <si>
    <t>00801 Državni arhiv u Karlovcu</t>
  </si>
  <si>
    <t>A56502804</t>
  </si>
  <si>
    <t>Programska djelatnost</t>
  </si>
  <si>
    <t>Opći prihodi i primici</t>
  </si>
  <si>
    <t>Arhivska djelatnost</t>
  </si>
  <si>
    <t>Investicijska potpora</t>
  </si>
  <si>
    <t>A78300004</t>
  </si>
  <si>
    <t>Redovna djelatnost: Administracija i upravljanje</t>
  </si>
  <si>
    <t>A78300104</t>
  </si>
  <si>
    <t>Vlastiti prihodi</t>
  </si>
  <si>
    <t>Pomoći</t>
  </si>
  <si>
    <t>Redovna djelatnost: Administracija i upravljanje ostali izvori</t>
  </si>
  <si>
    <t>6 Donacije</t>
  </si>
  <si>
    <t>61 Donacije</t>
  </si>
  <si>
    <t>Donacije</t>
  </si>
  <si>
    <t>I. IZMJENE I DOPUNE FINANCIJSKOG PLANA PRORAČUNSKOG KORISNIKA DRŽAVNOG PRORAČUNA
ZA 2026.</t>
  </si>
  <si>
    <t>Rashodi za nabavu neproizvedene dugotrajne imovine</t>
  </si>
  <si>
    <t>56 Fondovi EU</t>
  </si>
  <si>
    <t>TEKUĆI PLAN
2026.</t>
  </si>
  <si>
    <t>NOVI PLAN
2026.</t>
  </si>
  <si>
    <t>Fondovi 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</si>
</sst>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DEB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9" fillId="3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 indent="1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applyFont="1" applyFill="1" applyBorder="1" applyAlignment="1">
      <alignment horizontal="left" vertical="center" wrapText="1" indent="1"/>
    </xf>
    <xf numFmtId="0" fontId="9" fillId="2" borderId="3" xfId="0" quotePrefix="1" applyFont="1" applyFill="1" applyBorder="1" applyAlignment="1">
      <alignment horizontal="left" vertical="center" wrapText="1"/>
    </xf>
    <xf numFmtId="0" fontId="13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5" fillId="0" borderId="0" xfId="0" applyFont="1"/>
    <xf numFmtId="0" fontId="14" fillId="3" borderId="3" xfId="0" quotePrefix="1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vertical="center" wrapText="1"/>
    </xf>
    <xf numFmtId="3" fontId="11" fillId="0" borderId="3" xfId="0" applyNumberFormat="1" applyFont="1" applyBorder="1" applyAlignment="1">
      <alignment horizontal="right" vertical="center" wrapText="1"/>
    </xf>
    <xf numFmtId="3" fontId="9" fillId="0" borderId="3" xfId="0" applyNumberFormat="1" applyFont="1" applyBorder="1" applyAlignment="1">
      <alignment horizontal="right" vertical="center" wrapText="1"/>
    </xf>
    <xf numFmtId="3" fontId="0" fillId="0" borderId="0" xfId="0" applyNumberFormat="1"/>
    <xf numFmtId="0" fontId="11" fillId="0" borderId="3" xfId="0" applyFont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/>
    </xf>
    <xf numFmtId="0" fontId="16" fillId="0" borderId="0" xfId="0" applyFont="1"/>
    <xf numFmtId="0" fontId="6" fillId="4" borderId="3" xfId="0" quotePrefix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8" fillId="2" borderId="3" xfId="0" applyFont="1" applyFill="1" applyBorder="1" applyAlignment="1">
      <alignment horizontal="left" vertical="center" wrapText="1"/>
    </xf>
    <xf numFmtId="0" fontId="20" fillId="0" borderId="0" xfId="0" applyFont="1"/>
    <xf numFmtId="0" fontId="21" fillId="0" borderId="3" xfId="0" applyFont="1" applyBorder="1"/>
    <xf numFmtId="0" fontId="21" fillId="0" borderId="0" xfId="0" applyFont="1"/>
    <xf numFmtId="4" fontId="6" fillId="0" borderId="3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vertical="center"/>
    </xf>
    <xf numFmtId="4" fontId="6" fillId="3" borderId="3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>
      <alignment horizontal="right" wrapText="1"/>
    </xf>
    <xf numFmtId="4" fontId="6" fillId="4" borderId="3" xfId="0" quotePrefix="1" applyNumberFormat="1" applyFont="1" applyFill="1" applyBorder="1" applyAlignment="1">
      <alignment horizontal="right" wrapText="1"/>
    </xf>
    <xf numFmtId="4" fontId="6" fillId="0" borderId="3" xfId="0" quotePrefix="1" applyNumberFormat="1" applyFont="1" applyBorder="1" applyAlignment="1">
      <alignment horizontal="right" wrapText="1"/>
    </xf>
    <xf numFmtId="4" fontId="9" fillId="0" borderId="3" xfId="0" applyNumberFormat="1" applyFont="1" applyBorder="1" applyAlignment="1">
      <alignment horizontal="right" vertical="center" wrapText="1"/>
    </xf>
    <xf numFmtId="0" fontId="14" fillId="4" borderId="3" xfId="0" quotePrefix="1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4" fontId="11" fillId="2" borderId="3" xfId="0" applyNumberFormat="1" applyFont="1" applyFill="1" applyBorder="1" applyAlignment="1">
      <alignment horizontal="right" vertical="center" wrapText="1"/>
    </xf>
    <xf numFmtId="4" fontId="9" fillId="2" borderId="3" xfId="0" applyNumberFormat="1" applyFont="1" applyFill="1" applyBorder="1" applyAlignment="1">
      <alignment horizontal="right" vertical="center" wrapText="1"/>
    </xf>
    <xf numFmtId="4" fontId="3" fillId="2" borderId="3" xfId="0" applyNumberFormat="1" applyFont="1" applyFill="1" applyBorder="1" applyAlignment="1">
      <alignment horizontal="right"/>
    </xf>
    <xf numFmtId="4" fontId="9" fillId="2" borderId="3" xfId="0" quotePrefix="1" applyNumberFormat="1" applyFont="1" applyFill="1" applyBorder="1" applyAlignment="1">
      <alignment horizontal="right" vertical="center"/>
    </xf>
    <xf numFmtId="4" fontId="9" fillId="2" borderId="3" xfId="0" quotePrefix="1" applyNumberFormat="1" applyFont="1" applyFill="1" applyBorder="1" applyAlignment="1">
      <alignment horizontal="left" vertical="center"/>
    </xf>
    <xf numFmtId="4" fontId="6" fillId="2" borderId="3" xfId="0" applyNumberFormat="1" applyFont="1" applyFill="1" applyBorder="1" applyAlignment="1">
      <alignment horizontal="right"/>
    </xf>
    <xf numFmtId="4" fontId="9" fillId="2" borderId="3" xfId="0" applyNumberFormat="1" applyFont="1" applyFill="1" applyBorder="1" applyAlignment="1">
      <alignment horizontal="left" vertical="center" wrapText="1"/>
    </xf>
    <xf numFmtId="4" fontId="17" fillId="0" borderId="3" xfId="0" applyNumberFormat="1" applyFont="1" applyBorder="1" applyAlignment="1">
      <alignment horizontal="right"/>
    </xf>
    <xf numFmtId="4" fontId="6" fillId="2" borderId="4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/>
    </xf>
    <xf numFmtId="4" fontId="3" fillId="2" borderId="4" xfId="0" applyNumberFormat="1" applyFont="1" applyFill="1" applyBorder="1" applyAlignment="1">
      <alignment horizontal="right" vertical="center" wrapText="1"/>
    </xf>
    <xf numFmtId="4" fontId="9" fillId="2" borderId="4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/>
    </xf>
    <xf numFmtId="4" fontId="11" fillId="2" borderId="4" xfId="0" applyNumberFormat="1" applyFont="1" applyFill="1" applyBorder="1" applyAlignment="1">
      <alignment horizontal="right" vertical="center" wrapText="1"/>
    </xf>
    <xf numFmtId="0" fontId="9" fillId="0" borderId="3" xfId="0" applyFont="1" applyBorder="1"/>
    <xf numFmtId="4" fontId="9" fillId="2" borderId="3" xfId="0" applyNumberFormat="1" applyFont="1" applyFill="1" applyBorder="1" applyAlignment="1">
      <alignment horizontal="right"/>
    </xf>
    <xf numFmtId="0" fontId="1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4" fontId="9" fillId="2" borderId="3" xfId="0" applyNumberFormat="1" applyFont="1" applyFill="1" applyBorder="1" applyAlignment="1">
      <alignment horizontal="right" wrapText="1"/>
    </xf>
    <xf numFmtId="4" fontId="6" fillId="0" borderId="4" xfId="0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1" fillId="3" borderId="1" xfId="0" quotePrefix="1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6" fillId="4" borderId="1" xfId="0" quotePrefix="1" applyFont="1" applyFill="1" applyBorder="1" applyAlignment="1">
      <alignment horizontal="center" vertical="center" wrapText="1"/>
    </xf>
    <xf numFmtId="0" fontId="6" fillId="4" borderId="2" xfId="0" quotePrefix="1" applyFont="1" applyFill="1" applyBorder="1" applyAlignment="1">
      <alignment horizontal="center" vertical="center" wrapText="1"/>
    </xf>
    <xf numFmtId="0" fontId="14" fillId="4" borderId="3" xfId="0" quotePrefix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/>
    </xf>
    <xf numFmtId="0" fontId="11" fillId="0" borderId="2" xfId="0" applyFont="1" applyBorder="1" applyAlignment="1">
      <alignment horizontal="left"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workbookViewId="0"/>
  </sheetViews>
  <sheetFormatPr defaultRowHeight="15" x14ac:dyDescent="0.25"/>
  <cols>
    <col min="6" max="6" width="25.28515625" customWidth="1"/>
    <col min="7" max="9" width="19.42578125" customWidth="1"/>
    <col min="10" max="11" width="25.28515625" customWidth="1"/>
  </cols>
  <sheetData>
    <row r="1" spans="1:11" x14ac:dyDescent="0.25">
      <c r="A1" s="45" t="s">
        <v>37</v>
      </c>
    </row>
    <row r="2" spans="1:11" x14ac:dyDescent="0.25">
      <c r="A2" s="45" t="s">
        <v>38</v>
      </c>
    </row>
    <row r="3" spans="1:11" x14ac:dyDescent="0.25">
      <c r="A3" s="45" t="s">
        <v>39</v>
      </c>
    </row>
    <row r="5" spans="1:11" ht="42" customHeight="1" x14ac:dyDescent="0.25">
      <c r="B5" s="89" t="s">
        <v>68</v>
      </c>
      <c r="C5" s="89"/>
      <c r="D5" s="89"/>
      <c r="E5" s="89"/>
      <c r="F5" s="89"/>
      <c r="G5" s="89"/>
      <c r="H5" s="89"/>
      <c r="I5" s="89"/>
      <c r="J5" s="32"/>
      <c r="K5" s="32"/>
    </row>
    <row r="6" spans="1:11" ht="18" customHeight="1" x14ac:dyDescent="0.25"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5.75" customHeight="1" x14ac:dyDescent="0.25">
      <c r="B7" s="89" t="s">
        <v>10</v>
      </c>
      <c r="C7" s="89"/>
      <c r="D7" s="89"/>
      <c r="E7" s="89"/>
      <c r="F7" s="89"/>
      <c r="G7" s="89"/>
      <c r="H7" s="89"/>
      <c r="I7" s="89"/>
      <c r="J7" s="30"/>
      <c r="K7" s="30"/>
    </row>
    <row r="8" spans="1:11" ht="18" x14ac:dyDescent="0.25">
      <c r="B8" s="4"/>
      <c r="C8" s="4"/>
      <c r="D8" s="4"/>
      <c r="E8" s="4"/>
      <c r="F8" s="4"/>
      <c r="G8" s="4"/>
      <c r="H8" s="4"/>
      <c r="I8" s="4"/>
      <c r="J8" s="5"/>
      <c r="K8" s="5"/>
    </row>
    <row r="9" spans="1:11" ht="18" customHeight="1" x14ac:dyDescent="0.25">
      <c r="B9" s="89" t="s">
        <v>19</v>
      </c>
      <c r="C9" s="89"/>
      <c r="D9" s="89"/>
      <c r="E9" s="89"/>
      <c r="F9" s="89"/>
      <c r="G9" s="89"/>
      <c r="H9" s="89"/>
      <c r="I9" s="89"/>
      <c r="J9" s="29"/>
      <c r="K9" s="29"/>
    </row>
    <row r="10" spans="1:11" ht="18" x14ac:dyDescent="0.25">
      <c r="B10" s="1"/>
      <c r="C10" s="2"/>
      <c r="D10" s="2"/>
      <c r="E10" s="2"/>
      <c r="F10" s="6"/>
      <c r="G10" s="6"/>
      <c r="H10" s="6"/>
      <c r="I10" s="7"/>
    </row>
    <row r="11" spans="1:11" ht="25.5" x14ac:dyDescent="0.25">
      <c r="B11" s="99" t="s">
        <v>8</v>
      </c>
      <c r="C11" s="100"/>
      <c r="D11" s="100"/>
      <c r="E11" s="100"/>
      <c r="F11" s="100"/>
      <c r="G11" s="46" t="s">
        <v>71</v>
      </c>
      <c r="H11" s="46" t="s">
        <v>34</v>
      </c>
      <c r="I11" s="47" t="s">
        <v>72</v>
      </c>
    </row>
    <row r="12" spans="1:11" ht="12" customHeight="1" x14ac:dyDescent="0.25">
      <c r="B12" s="101">
        <v>1</v>
      </c>
      <c r="C12" s="101"/>
      <c r="D12" s="101"/>
      <c r="E12" s="101"/>
      <c r="F12" s="101"/>
      <c r="G12" s="60">
        <v>2</v>
      </c>
      <c r="H12" s="60">
        <v>3</v>
      </c>
      <c r="I12" s="61">
        <v>4</v>
      </c>
    </row>
    <row r="13" spans="1:11" x14ac:dyDescent="0.25">
      <c r="B13" s="98" t="s">
        <v>21</v>
      </c>
      <c r="C13" s="95"/>
      <c r="D13" s="95"/>
      <c r="E13" s="95"/>
      <c r="F13" s="91"/>
      <c r="G13" s="53">
        <v>2806263</v>
      </c>
      <c r="H13" s="54">
        <f>I13-G13</f>
        <v>-29178</v>
      </c>
      <c r="I13" s="53">
        <v>2777085</v>
      </c>
    </row>
    <row r="14" spans="1:11" x14ac:dyDescent="0.25">
      <c r="B14" s="90" t="s">
        <v>22</v>
      </c>
      <c r="C14" s="91"/>
      <c r="D14" s="91"/>
      <c r="E14" s="91"/>
      <c r="F14" s="91"/>
      <c r="G14" s="53">
        <v>0</v>
      </c>
      <c r="H14" s="54">
        <f>I14-G14</f>
        <v>0</v>
      </c>
      <c r="I14" s="53">
        <v>0</v>
      </c>
    </row>
    <row r="15" spans="1:11" x14ac:dyDescent="0.25">
      <c r="B15" s="96" t="s">
        <v>0</v>
      </c>
      <c r="C15" s="93"/>
      <c r="D15" s="93"/>
      <c r="E15" s="93"/>
      <c r="F15" s="97"/>
      <c r="G15" s="55">
        <f t="shared" ref="G15:I15" si="0">SUM(G13:G14)</f>
        <v>2806263</v>
      </c>
      <c r="H15" s="55">
        <f t="shared" si="0"/>
        <v>-29178</v>
      </c>
      <c r="I15" s="55">
        <f t="shared" si="0"/>
        <v>2777085</v>
      </c>
    </row>
    <row r="16" spans="1:11" x14ac:dyDescent="0.25">
      <c r="B16" s="94" t="s">
        <v>23</v>
      </c>
      <c r="C16" s="95"/>
      <c r="D16" s="95"/>
      <c r="E16" s="95"/>
      <c r="F16" s="95"/>
      <c r="G16" s="53">
        <v>1062805</v>
      </c>
      <c r="H16" s="54">
        <f>I16-G16</f>
        <v>-20823</v>
      </c>
      <c r="I16" s="53">
        <v>1041982</v>
      </c>
    </row>
    <row r="17" spans="2:11" x14ac:dyDescent="0.25">
      <c r="B17" s="90" t="s">
        <v>24</v>
      </c>
      <c r="C17" s="91"/>
      <c r="D17" s="91"/>
      <c r="E17" s="91"/>
      <c r="F17" s="91"/>
      <c r="G17" s="53">
        <v>1772208</v>
      </c>
      <c r="H17" s="54">
        <f>I17-G17</f>
        <v>-11640</v>
      </c>
      <c r="I17" s="53">
        <v>1760568</v>
      </c>
    </row>
    <row r="18" spans="2:11" x14ac:dyDescent="0.25">
      <c r="B18" s="44" t="s">
        <v>1</v>
      </c>
      <c r="C18" s="22"/>
      <c r="D18" s="22"/>
      <c r="E18" s="22"/>
      <c r="F18" s="22"/>
      <c r="G18" s="55">
        <f t="shared" ref="G18:I18" si="1">SUM(G16:G17)</f>
        <v>2835013</v>
      </c>
      <c r="H18" s="55">
        <f t="shared" si="1"/>
        <v>-32463</v>
      </c>
      <c r="I18" s="55">
        <f t="shared" si="1"/>
        <v>2802550</v>
      </c>
    </row>
    <row r="19" spans="2:11" x14ac:dyDescent="0.25">
      <c r="B19" s="92" t="s">
        <v>2</v>
      </c>
      <c r="C19" s="93"/>
      <c r="D19" s="93"/>
      <c r="E19" s="93"/>
      <c r="F19" s="93"/>
      <c r="G19" s="56">
        <f t="shared" ref="G19:H19" si="2">G15-G18</f>
        <v>-28750</v>
      </c>
      <c r="H19" s="56">
        <f t="shared" si="2"/>
        <v>3285</v>
      </c>
      <c r="I19" s="56">
        <f>I15-I18</f>
        <v>-25465</v>
      </c>
    </row>
    <row r="20" spans="2:11" ht="18" x14ac:dyDescent="0.25">
      <c r="B20" s="4"/>
      <c r="C20" s="8"/>
      <c r="D20" s="8"/>
      <c r="E20" s="8"/>
      <c r="F20" s="8"/>
      <c r="G20" s="8"/>
      <c r="H20" s="8"/>
      <c r="I20" s="8"/>
      <c r="J20" s="3"/>
      <c r="K20" s="3"/>
    </row>
    <row r="21" spans="2:11" ht="18" customHeight="1" x14ac:dyDescent="0.25">
      <c r="B21" s="89" t="s">
        <v>20</v>
      </c>
      <c r="C21" s="89"/>
      <c r="D21" s="89"/>
      <c r="E21" s="89"/>
      <c r="F21" s="89"/>
      <c r="G21" s="89"/>
      <c r="H21" s="89"/>
      <c r="I21" s="89"/>
      <c r="J21" s="29"/>
      <c r="K21" s="29"/>
    </row>
    <row r="22" spans="2:11" ht="18" x14ac:dyDescent="0.25">
      <c r="B22" s="4"/>
      <c r="C22" s="8"/>
      <c r="D22" s="8"/>
      <c r="E22" s="8"/>
      <c r="F22" s="8"/>
      <c r="G22" s="8"/>
      <c r="H22" s="8"/>
      <c r="I22" s="3"/>
    </row>
    <row r="23" spans="2:11" ht="25.5" x14ac:dyDescent="0.25">
      <c r="B23" s="99" t="s">
        <v>8</v>
      </c>
      <c r="C23" s="100"/>
      <c r="D23" s="100"/>
      <c r="E23" s="100"/>
      <c r="F23" s="100"/>
      <c r="G23" s="46" t="str">
        <f>G11</f>
        <v>TEKUĆI PLAN
2026.</v>
      </c>
      <c r="H23" s="46" t="s">
        <v>34</v>
      </c>
      <c r="I23" s="47" t="str">
        <f>I11</f>
        <v>NOVI PLAN
2026.</v>
      </c>
    </row>
    <row r="24" spans="2:11" ht="12" customHeight="1" x14ac:dyDescent="0.25">
      <c r="B24" s="101">
        <v>1</v>
      </c>
      <c r="C24" s="101"/>
      <c r="D24" s="101"/>
      <c r="E24" s="101"/>
      <c r="F24" s="101"/>
      <c r="G24" s="60">
        <v>2</v>
      </c>
      <c r="H24" s="60">
        <v>3</v>
      </c>
      <c r="I24" s="61">
        <v>4</v>
      </c>
    </row>
    <row r="25" spans="2:11" ht="15.75" customHeight="1" x14ac:dyDescent="0.25">
      <c r="B25" s="98" t="s">
        <v>25</v>
      </c>
      <c r="C25" s="105"/>
      <c r="D25" s="105"/>
      <c r="E25" s="105"/>
      <c r="F25" s="105"/>
      <c r="G25" s="40">
        <v>0</v>
      </c>
      <c r="H25" s="41">
        <v>0</v>
      </c>
      <c r="I25" s="21">
        <v>0</v>
      </c>
    </row>
    <row r="26" spans="2:11" x14ac:dyDescent="0.25">
      <c r="B26" s="98" t="s">
        <v>26</v>
      </c>
      <c r="C26" s="95"/>
      <c r="D26" s="95"/>
      <c r="E26" s="95"/>
      <c r="F26" s="95"/>
      <c r="G26" s="40">
        <v>0</v>
      </c>
      <c r="H26" s="41">
        <v>0</v>
      </c>
      <c r="I26" s="21">
        <v>0</v>
      </c>
    </row>
    <row r="27" spans="2:11" x14ac:dyDescent="0.25">
      <c r="B27" s="96" t="s">
        <v>27</v>
      </c>
      <c r="C27" s="93"/>
      <c r="D27" s="93"/>
      <c r="E27" s="93"/>
      <c r="F27" s="97"/>
      <c r="G27" s="20">
        <f t="shared" ref="G27:H27" si="3">G25-G26</f>
        <v>0</v>
      </c>
      <c r="H27" s="20">
        <f t="shared" si="3"/>
        <v>0</v>
      </c>
      <c r="I27" s="20">
        <f>I25-I26</f>
        <v>0</v>
      </c>
    </row>
    <row r="28" spans="2:11" ht="11.25" customHeight="1" x14ac:dyDescent="0.25">
      <c r="B28" s="15"/>
      <c r="C28" s="16"/>
      <c r="D28" s="16"/>
      <c r="E28" s="16"/>
      <c r="F28" s="16"/>
      <c r="G28" s="16"/>
      <c r="H28" s="16"/>
      <c r="I28" s="17"/>
      <c r="J28" s="17"/>
      <c r="K28" s="17"/>
    </row>
    <row r="32" spans="2:11" x14ac:dyDescent="0.25">
      <c r="B32" s="102" t="s">
        <v>35</v>
      </c>
      <c r="C32" s="103"/>
      <c r="D32" s="103"/>
      <c r="E32" s="103"/>
      <c r="F32" s="104"/>
      <c r="G32" s="57">
        <f>G15+G25</f>
        <v>2806263</v>
      </c>
      <c r="H32" s="57">
        <f>I32-G32</f>
        <v>-29178</v>
      </c>
      <c r="I32" s="57">
        <f>I15+I25</f>
        <v>2777085</v>
      </c>
      <c r="J32" s="42"/>
    </row>
    <row r="33" spans="2:10" x14ac:dyDescent="0.25">
      <c r="B33" s="106" t="s">
        <v>13</v>
      </c>
      <c r="C33" s="107"/>
      <c r="D33" s="107"/>
      <c r="E33" s="107"/>
      <c r="F33" s="107"/>
      <c r="G33" s="58">
        <v>38774.400000000001</v>
      </c>
      <c r="H33" s="59">
        <f>I33-G33</f>
        <v>28648.739999999998</v>
      </c>
      <c r="I33" s="53">
        <v>67423.14</v>
      </c>
    </row>
    <row r="34" spans="2:10" x14ac:dyDescent="0.25">
      <c r="B34" s="106" t="s">
        <v>28</v>
      </c>
      <c r="C34" s="107"/>
      <c r="D34" s="107"/>
      <c r="E34" s="107"/>
      <c r="F34" s="107"/>
      <c r="G34" s="58">
        <v>10024.4</v>
      </c>
      <c r="H34" s="59">
        <f>I34-G34</f>
        <v>31933.739999999998</v>
      </c>
      <c r="I34" s="53">
        <v>41958.14</v>
      </c>
    </row>
    <row r="35" spans="2:10" x14ac:dyDescent="0.25">
      <c r="B35" s="102" t="s">
        <v>36</v>
      </c>
      <c r="C35" s="103"/>
      <c r="D35" s="103"/>
      <c r="E35" s="103"/>
      <c r="F35" s="104"/>
      <c r="G35" s="57">
        <f>G32+G33-G34</f>
        <v>2835013</v>
      </c>
      <c r="H35" s="57">
        <f>I35-G35</f>
        <v>-32463</v>
      </c>
      <c r="I35" s="57">
        <f>I32+I33-I34</f>
        <v>2802550</v>
      </c>
      <c r="J35" s="42"/>
    </row>
    <row r="37" spans="2:10" x14ac:dyDescent="0.25">
      <c r="J37" s="42"/>
    </row>
  </sheetData>
  <mergeCells count="21">
    <mergeCell ref="B32:F32"/>
    <mergeCell ref="B35:F35"/>
    <mergeCell ref="B25:F25"/>
    <mergeCell ref="B26:F26"/>
    <mergeCell ref="B23:F23"/>
    <mergeCell ref="B27:F27"/>
    <mergeCell ref="B33:F33"/>
    <mergeCell ref="B34:F34"/>
    <mergeCell ref="B24:F24"/>
    <mergeCell ref="B21:I21"/>
    <mergeCell ref="B5:I5"/>
    <mergeCell ref="B7:I7"/>
    <mergeCell ref="B9:I9"/>
    <mergeCell ref="B17:F17"/>
    <mergeCell ref="B19:F19"/>
    <mergeCell ref="B16:F16"/>
    <mergeCell ref="B15:F15"/>
    <mergeCell ref="B13:F13"/>
    <mergeCell ref="B14:F14"/>
    <mergeCell ref="B11:F11"/>
    <mergeCell ref="B12:F12"/>
  </mergeCells>
  <pageMargins left="0.70866141732283472" right="0.70866141732283472" top="0.3937007874015748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I27"/>
  <sheetViews>
    <sheetView workbookViewId="0">
      <selection activeCell="G17" sqref="G17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45.7109375" customWidth="1"/>
    <col min="5" max="7" width="19.42578125" customWidth="1"/>
    <col min="8" max="9" width="25.28515625" customWidth="1"/>
  </cols>
  <sheetData>
    <row r="1" spans="2:9" ht="18" x14ac:dyDescent="0.25">
      <c r="B1" s="4"/>
      <c r="C1" s="4"/>
      <c r="D1" s="4"/>
      <c r="E1" s="4"/>
      <c r="F1" s="4"/>
      <c r="G1" s="4"/>
      <c r="H1" s="4"/>
      <c r="I1" s="4"/>
    </row>
    <row r="2" spans="2:9" ht="15.75" x14ac:dyDescent="0.25">
      <c r="B2" s="89" t="s">
        <v>10</v>
      </c>
      <c r="C2" s="89"/>
      <c r="D2" s="89"/>
      <c r="E2" s="89"/>
      <c r="F2" s="89"/>
      <c r="G2" s="89"/>
      <c r="H2" s="30"/>
      <c r="I2" s="30"/>
    </row>
    <row r="3" spans="2:9" ht="18" x14ac:dyDescent="0.25">
      <c r="B3" s="4"/>
      <c r="C3" s="4"/>
      <c r="D3" s="4"/>
      <c r="E3" s="4"/>
      <c r="F3" s="4"/>
      <c r="G3" s="4"/>
      <c r="H3" s="5"/>
      <c r="I3" s="5"/>
    </row>
    <row r="4" spans="2:9" ht="15.75" x14ac:dyDescent="0.25">
      <c r="B4" s="89" t="s">
        <v>3</v>
      </c>
      <c r="C4" s="89"/>
      <c r="D4" s="89"/>
      <c r="E4" s="89"/>
      <c r="F4" s="89"/>
      <c r="G4" s="89"/>
      <c r="H4" s="29"/>
      <c r="I4" s="29"/>
    </row>
    <row r="5" spans="2:9" ht="18" x14ac:dyDescent="0.25">
      <c r="B5" s="4"/>
      <c r="C5" s="4"/>
      <c r="D5" s="4"/>
      <c r="E5" s="4"/>
      <c r="F5" s="4"/>
      <c r="G5" s="4"/>
      <c r="H5" s="5"/>
      <c r="I5" s="5"/>
    </row>
    <row r="6" spans="2:9" ht="15.75" x14ac:dyDescent="0.25">
      <c r="B6" s="89" t="s">
        <v>29</v>
      </c>
      <c r="C6" s="89"/>
      <c r="D6" s="89"/>
      <c r="E6" s="89"/>
      <c r="F6" s="89"/>
      <c r="G6" s="89"/>
      <c r="H6" s="31"/>
      <c r="I6" s="31"/>
    </row>
    <row r="7" spans="2:9" ht="18" x14ac:dyDescent="0.25">
      <c r="B7" s="4"/>
      <c r="C7" s="4"/>
      <c r="D7" s="4"/>
      <c r="E7" s="4"/>
      <c r="F7" s="4"/>
      <c r="G7" s="4"/>
      <c r="H7" s="5"/>
      <c r="I7" s="5"/>
    </row>
    <row r="8" spans="2:9" ht="25.5" x14ac:dyDescent="0.25">
      <c r="B8" s="114" t="s">
        <v>8</v>
      </c>
      <c r="C8" s="115"/>
      <c r="D8" s="116"/>
      <c r="E8" s="46" t="s">
        <v>71</v>
      </c>
      <c r="F8" s="46" t="s">
        <v>34</v>
      </c>
      <c r="G8" s="47" t="s">
        <v>72</v>
      </c>
    </row>
    <row r="9" spans="2:9" s="35" customFormat="1" ht="11.25" x14ac:dyDescent="0.2">
      <c r="B9" s="111">
        <v>1</v>
      </c>
      <c r="C9" s="112"/>
      <c r="D9" s="113"/>
      <c r="E9" s="36">
        <v>2</v>
      </c>
      <c r="F9" s="36">
        <v>3</v>
      </c>
      <c r="G9" s="37">
        <v>4</v>
      </c>
    </row>
    <row r="10" spans="2:9" x14ac:dyDescent="0.25">
      <c r="B10" s="9"/>
      <c r="C10" s="9"/>
      <c r="D10" s="9" t="s">
        <v>31</v>
      </c>
      <c r="E10" s="62">
        <f>E11</f>
        <v>2806263</v>
      </c>
      <c r="F10" s="62">
        <f>G10-E10</f>
        <v>-29178</v>
      </c>
      <c r="G10" s="62">
        <f t="shared" ref="G10" si="0">G11</f>
        <v>2777085</v>
      </c>
    </row>
    <row r="11" spans="2:9" x14ac:dyDescent="0.25">
      <c r="B11" s="9">
        <v>6</v>
      </c>
      <c r="C11" s="9"/>
      <c r="D11" s="9" t="s">
        <v>4</v>
      </c>
      <c r="E11" s="62">
        <f>E12+E13+E14</f>
        <v>2806263</v>
      </c>
      <c r="F11" s="62">
        <f t="shared" ref="F11:F14" si="1">G11-E11</f>
        <v>-29178</v>
      </c>
      <c r="G11" s="62">
        <f t="shared" ref="G11" si="2">G12+G13+G14</f>
        <v>2777085</v>
      </c>
    </row>
    <row r="12" spans="2:9" ht="25.5" x14ac:dyDescent="0.25">
      <c r="B12" s="9"/>
      <c r="C12" s="13">
        <v>63</v>
      </c>
      <c r="D12" s="13" t="s">
        <v>12</v>
      </c>
      <c r="E12" s="83">
        <v>37760</v>
      </c>
      <c r="F12" s="83">
        <f t="shared" si="1"/>
        <v>-37760</v>
      </c>
      <c r="G12" s="64">
        <v>0</v>
      </c>
    </row>
    <row r="13" spans="2:9" ht="25.5" x14ac:dyDescent="0.25">
      <c r="B13" s="10"/>
      <c r="C13" s="10">
        <v>66</v>
      </c>
      <c r="D13" s="13" t="s">
        <v>14</v>
      </c>
      <c r="E13" s="83">
        <v>16400</v>
      </c>
      <c r="F13" s="83">
        <f t="shared" si="1"/>
        <v>4000</v>
      </c>
      <c r="G13" s="64">
        <v>20400</v>
      </c>
    </row>
    <row r="14" spans="2:9" x14ac:dyDescent="0.25">
      <c r="B14" s="10"/>
      <c r="C14" s="10">
        <v>67</v>
      </c>
      <c r="D14" s="28" t="s">
        <v>40</v>
      </c>
      <c r="E14" s="83">
        <v>2752103</v>
      </c>
      <c r="F14" s="83">
        <f t="shared" si="1"/>
        <v>4582</v>
      </c>
      <c r="G14" s="64">
        <v>2756685</v>
      </c>
    </row>
    <row r="16" spans="2:9" ht="25.5" customHeight="1" x14ac:dyDescent="0.25">
      <c r="B16" s="108" t="s">
        <v>8</v>
      </c>
      <c r="C16" s="109"/>
      <c r="D16" s="110"/>
      <c r="E16" s="46" t="str">
        <f>E8</f>
        <v>TEKUĆI PLAN
2026.</v>
      </c>
      <c r="F16" s="46" t="s">
        <v>34</v>
      </c>
      <c r="G16" s="47" t="str">
        <f>G8</f>
        <v>NOVI PLAN
2026.</v>
      </c>
    </row>
    <row r="17" spans="2:7" s="35" customFormat="1" ht="11.25" x14ac:dyDescent="0.2">
      <c r="B17" s="111">
        <v>1</v>
      </c>
      <c r="C17" s="112"/>
      <c r="D17" s="113"/>
      <c r="E17" s="36">
        <v>2</v>
      </c>
      <c r="F17" s="36">
        <v>3</v>
      </c>
      <c r="G17" s="37">
        <v>4</v>
      </c>
    </row>
    <row r="18" spans="2:7" x14ac:dyDescent="0.25">
      <c r="B18" s="9"/>
      <c r="C18" s="9"/>
      <c r="D18" s="9" t="s">
        <v>32</v>
      </c>
      <c r="E18" s="62">
        <f>E19+E24</f>
        <v>2835013</v>
      </c>
      <c r="F18" s="62">
        <f>G18-E18</f>
        <v>-32463</v>
      </c>
      <c r="G18" s="62">
        <f>G19+G24</f>
        <v>2802550</v>
      </c>
    </row>
    <row r="19" spans="2:7" x14ac:dyDescent="0.25">
      <c r="B19" s="9">
        <v>3</v>
      </c>
      <c r="C19" s="9"/>
      <c r="D19" s="9" t="s">
        <v>5</v>
      </c>
      <c r="E19" s="62">
        <f>E20+E21+E22</f>
        <v>1062805</v>
      </c>
      <c r="F19" s="62">
        <f t="shared" ref="F19:F22" si="3">G19-E19</f>
        <v>-20823</v>
      </c>
      <c r="G19" s="62">
        <f t="shared" ref="G19" si="4">G20+G21+G22</f>
        <v>1041982</v>
      </c>
    </row>
    <row r="20" spans="2:7" x14ac:dyDescent="0.25">
      <c r="B20" s="9"/>
      <c r="C20" s="13">
        <v>31</v>
      </c>
      <c r="D20" s="13" t="s">
        <v>6</v>
      </c>
      <c r="E20" s="63">
        <v>727085</v>
      </c>
      <c r="F20" s="63">
        <f t="shared" si="3"/>
        <v>-51520</v>
      </c>
      <c r="G20" s="64">
        <v>675565</v>
      </c>
    </row>
    <row r="21" spans="2:7" x14ac:dyDescent="0.25">
      <c r="B21" s="10"/>
      <c r="C21" s="10">
        <v>32</v>
      </c>
      <c r="D21" s="10" t="s">
        <v>11</v>
      </c>
      <c r="E21" s="65">
        <v>334920</v>
      </c>
      <c r="F21" s="63">
        <f t="shared" si="3"/>
        <v>30547</v>
      </c>
      <c r="G21" s="64">
        <v>365467</v>
      </c>
    </row>
    <row r="22" spans="2:7" x14ac:dyDescent="0.25">
      <c r="B22" s="9"/>
      <c r="C22" s="13">
        <v>34</v>
      </c>
      <c r="D22" s="13" t="s">
        <v>41</v>
      </c>
      <c r="E22" s="63">
        <v>800</v>
      </c>
      <c r="F22" s="63">
        <f t="shared" si="3"/>
        <v>150</v>
      </c>
      <c r="G22" s="64">
        <v>950</v>
      </c>
    </row>
    <row r="23" spans="2:7" x14ac:dyDescent="0.25">
      <c r="B23" s="10"/>
      <c r="C23" s="10"/>
      <c r="D23" s="11"/>
      <c r="E23" s="66"/>
      <c r="F23" s="66"/>
      <c r="G23" s="64"/>
    </row>
    <row r="24" spans="2:7" x14ac:dyDescent="0.25">
      <c r="B24" s="12">
        <v>4</v>
      </c>
      <c r="C24" s="12"/>
      <c r="D24" s="18" t="s">
        <v>7</v>
      </c>
      <c r="E24" s="62">
        <f>E25+E26+E27</f>
        <v>1772208</v>
      </c>
      <c r="F24" s="62">
        <f t="shared" ref="F24:G24" si="5">F25+F26+F27</f>
        <v>-11640</v>
      </c>
      <c r="G24" s="62">
        <f t="shared" si="5"/>
        <v>1760568</v>
      </c>
    </row>
    <row r="25" spans="2:7" ht="15" customHeight="1" x14ac:dyDescent="0.25">
      <c r="B25" s="13"/>
      <c r="C25" s="13">
        <v>41</v>
      </c>
      <c r="D25" s="19" t="s">
        <v>69</v>
      </c>
      <c r="E25" s="63">
        <v>750</v>
      </c>
      <c r="F25" s="63">
        <f t="shared" ref="F25" si="6">G25-E25</f>
        <v>0</v>
      </c>
      <c r="G25" s="64">
        <v>750</v>
      </c>
    </row>
    <row r="26" spans="2:7" x14ac:dyDescent="0.25">
      <c r="B26" s="13"/>
      <c r="C26" s="13">
        <v>42</v>
      </c>
      <c r="D26" s="19" t="s">
        <v>42</v>
      </c>
      <c r="E26" s="63">
        <v>15250</v>
      </c>
      <c r="F26" s="63">
        <f t="shared" ref="F26:F27" si="7">G26-E26</f>
        <v>-11640</v>
      </c>
      <c r="G26" s="64">
        <v>3610</v>
      </c>
    </row>
    <row r="27" spans="2:7" ht="15" customHeight="1" x14ac:dyDescent="0.25">
      <c r="B27" s="13"/>
      <c r="C27" s="13">
        <v>45</v>
      </c>
      <c r="D27" s="19" t="s">
        <v>43</v>
      </c>
      <c r="E27" s="65">
        <v>1756208</v>
      </c>
      <c r="F27" s="63">
        <f t="shared" si="7"/>
        <v>0</v>
      </c>
      <c r="G27" s="64">
        <v>1756208</v>
      </c>
    </row>
  </sheetData>
  <mergeCells count="7">
    <mergeCell ref="B16:D16"/>
    <mergeCell ref="B9:D9"/>
    <mergeCell ref="B17:D17"/>
    <mergeCell ref="B2:G2"/>
    <mergeCell ref="B4:G4"/>
    <mergeCell ref="B6:G6"/>
    <mergeCell ref="B8:D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G32"/>
  <sheetViews>
    <sheetView workbookViewId="0">
      <selection activeCell="E5" sqref="E5"/>
    </sheetView>
  </sheetViews>
  <sheetFormatPr defaultRowHeight="15" x14ac:dyDescent="0.25"/>
  <cols>
    <col min="1" max="1" width="3.7109375" customWidth="1"/>
    <col min="2" max="2" width="44.7109375" customWidth="1"/>
    <col min="3" max="5" width="19.42578125" customWidth="1"/>
    <col min="6" max="7" width="25.28515625" customWidth="1"/>
  </cols>
  <sheetData>
    <row r="1" spans="2:7" ht="18" x14ac:dyDescent="0.25">
      <c r="B1" s="4"/>
      <c r="C1" s="4"/>
      <c r="D1" s="4"/>
      <c r="E1" s="4"/>
      <c r="F1" s="4"/>
      <c r="G1" s="4"/>
    </row>
    <row r="2" spans="2:7" ht="15.75" customHeight="1" x14ac:dyDescent="0.25">
      <c r="B2" s="89" t="s">
        <v>30</v>
      </c>
      <c r="C2" s="89"/>
      <c r="D2" s="89"/>
      <c r="E2" s="89"/>
      <c r="F2" s="31"/>
      <c r="G2" s="31"/>
    </row>
    <row r="3" spans="2:7" ht="18" x14ac:dyDescent="0.25">
      <c r="B3" s="4"/>
      <c r="C3" s="4"/>
      <c r="D3" s="4"/>
      <c r="E3" s="4"/>
      <c r="F3" s="5"/>
      <c r="G3" s="5"/>
    </row>
    <row r="4" spans="2:7" ht="25.5" customHeight="1" x14ac:dyDescent="0.25">
      <c r="B4" s="34" t="s">
        <v>8</v>
      </c>
      <c r="C4" s="46" t="s">
        <v>71</v>
      </c>
      <c r="D4" s="46" t="s">
        <v>34</v>
      </c>
      <c r="E4" s="47" t="s">
        <v>72</v>
      </c>
    </row>
    <row r="5" spans="2:7" s="35" customFormat="1" ht="11.25" x14ac:dyDescent="0.2">
      <c r="B5" s="37">
        <v>1</v>
      </c>
      <c r="C5" s="36">
        <v>2</v>
      </c>
      <c r="D5" s="36">
        <v>3</v>
      </c>
      <c r="E5" s="37">
        <v>4</v>
      </c>
    </row>
    <row r="6" spans="2:7" x14ac:dyDescent="0.25">
      <c r="B6" s="9" t="s">
        <v>31</v>
      </c>
      <c r="C6" s="62">
        <f>C7+C10+C13+C17</f>
        <v>2806263</v>
      </c>
      <c r="D6" s="62">
        <f t="shared" ref="D6:E6" si="0">D7+D10+D13+D17</f>
        <v>-29178</v>
      </c>
      <c r="E6" s="62">
        <f t="shared" si="0"/>
        <v>2777085</v>
      </c>
    </row>
    <row r="7" spans="2:7" x14ac:dyDescent="0.25">
      <c r="B7" s="9" t="s">
        <v>15</v>
      </c>
      <c r="C7" s="62">
        <f>C8</f>
        <v>2752103</v>
      </c>
      <c r="D7" s="62">
        <f t="shared" ref="D7:D25" si="1">E7-C7</f>
        <v>4582</v>
      </c>
      <c r="E7" s="67">
        <f>E8</f>
        <v>2756685</v>
      </c>
    </row>
    <row r="8" spans="2:7" x14ac:dyDescent="0.25">
      <c r="B8" s="25" t="s">
        <v>16</v>
      </c>
      <c r="C8" s="63">
        <v>2752103</v>
      </c>
      <c r="D8" s="63">
        <f t="shared" si="1"/>
        <v>4582</v>
      </c>
      <c r="E8" s="64">
        <v>2756685</v>
      </c>
    </row>
    <row r="9" spans="2:7" x14ac:dyDescent="0.25">
      <c r="B9" s="26"/>
      <c r="C9" s="68"/>
      <c r="D9" s="63"/>
      <c r="E9" s="64"/>
    </row>
    <row r="10" spans="2:7" x14ac:dyDescent="0.25">
      <c r="B10" s="9" t="s">
        <v>17</v>
      </c>
      <c r="C10" s="62">
        <f>C11</f>
        <v>16000</v>
      </c>
      <c r="D10" s="62">
        <f t="shared" si="1"/>
        <v>4000</v>
      </c>
      <c r="E10" s="67">
        <f>E11</f>
        <v>20000</v>
      </c>
    </row>
    <row r="11" spans="2:7" x14ac:dyDescent="0.25">
      <c r="B11" s="27" t="s">
        <v>18</v>
      </c>
      <c r="C11" s="63">
        <v>16000</v>
      </c>
      <c r="D11" s="63">
        <f t="shared" si="1"/>
        <v>4000</v>
      </c>
      <c r="E11" s="64">
        <v>20000</v>
      </c>
    </row>
    <row r="12" spans="2:7" x14ac:dyDescent="0.25">
      <c r="B12" s="27"/>
      <c r="C12" s="68"/>
      <c r="D12" s="63"/>
      <c r="E12" s="64"/>
    </row>
    <row r="13" spans="2:7" x14ac:dyDescent="0.25">
      <c r="B13" s="9" t="s">
        <v>44</v>
      </c>
      <c r="C13" s="62">
        <f>C14+C15</f>
        <v>37760</v>
      </c>
      <c r="D13" s="62">
        <f t="shared" ref="D13:E13" si="2">D14+D15</f>
        <v>-37760</v>
      </c>
      <c r="E13" s="62">
        <f t="shared" si="2"/>
        <v>0</v>
      </c>
    </row>
    <row r="14" spans="2:7" x14ac:dyDescent="0.25">
      <c r="B14" s="27" t="s">
        <v>45</v>
      </c>
      <c r="C14" s="63">
        <v>12000</v>
      </c>
      <c r="D14" s="63">
        <f t="shared" si="1"/>
        <v>-12000</v>
      </c>
      <c r="E14" s="64">
        <v>0</v>
      </c>
    </row>
    <row r="15" spans="2:7" x14ac:dyDescent="0.25">
      <c r="B15" s="27" t="s">
        <v>70</v>
      </c>
      <c r="C15" s="63">
        <v>25760</v>
      </c>
      <c r="D15" s="63">
        <f t="shared" ref="D15" si="3">E15-C15</f>
        <v>-25760</v>
      </c>
      <c r="E15" s="64">
        <v>0</v>
      </c>
    </row>
    <row r="16" spans="2:7" x14ac:dyDescent="0.25">
      <c r="B16" s="27"/>
      <c r="C16" s="68"/>
      <c r="D16" s="63"/>
      <c r="E16" s="64"/>
    </row>
    <row r="17" spans="2:5" x14ac:dyDescent="0.25">
      <c r="B17" s="9" t="s">
        <v>65</v>
      </c>
      <c r="C17" s="62">
        <f>C18</f>
        <v>400</v>
      </c>
      <c r="D17" s="62">
        <f t="shared" ref="D17:D18" si="4">E17-C17</f>
        <v>0</v>
      </c>
      <c r="E17" s="67">
        <f>E18</f>
        <v>400</v>
      </c>
    </row>
    <row r="18" spans="2:5" x14ac:dyDescent="0.25">
      <c r="B18" s="27" t="s">
        <v>66</v>
      </c>
      <c r="C18" s="63">
        <v>400</v>
      </c>
      <c r="D18" s="63">
        <f t="shared" si="4"/>
        <v>0</v>
      </c>
      <c r="E18" s="64">
        <v>400</v>
      </c>
    </row>
    <row r="19" spans="2:5" x14ac:dyDescent="0.25">
      <c r="B19" s="27"/>
      <c r="C19" s="68"/>
      <c r="D19" s="63"/>
      <c r="E19" s="64"/>
    </row>
    <row r="20" spans="2:5" x14ac:dyDescent="0.25">
      <c r="B20" s="9" t="s">
        <v>32</v>
      </c>
      <c r="C20" s="62">
        <f>C21+C24+C27+C31</f>
        <v>2835013</v>
      </c>
      <c r="D20" s="62">
        <f t="shared" ref="D20:E20" si="5">D21+D24+D27+D31</f>
        <v>-32463</v>
      </c>
      <c r="E20" s="62">
        <f t="shared" si="5"/>
        <v>2802550</v>
      </c>
    </row>
    <row r="21" spans="2:5" x14ac:dyDescent="0.25">
      <c r="B21" s="9" t="s">
        <v>15</v>
      </c>
      <c r="C21" s="62">
        <f>C22</f>
        <v>2752103</v>
      </c>
      <c r="D21" s="62">
        <f t="shared" si="1"/>
        <v>4582</v>
      </c>
      <c r="E21" s="67">
        <f>E22</f>
        <v>2756685</v>
      </c>
    </row>
    <row r="22" spans="2:5" x14ac:dyDescent="0.25">
      <c r="B22" s="25" t="s">
        <v>16</v>
      </c>
      <c r="C22" s="63">
        <v>2752103</v>
      </c>
      <c r="D22" s="63">
        <f t="shared" ref="D22" si="6">E22-C22</f>
        <v>4582</v>
      </c>
      <c r="E22" s="64">
        <v>2756685</v>
      </c>
    </row>
    <row r="23" spans="2:5" x14ac:dyDescent="0.25">
      <c r="B23" s="26"/>
      <c r="C23" s="63"/>
      <c r="D23" s="63"/>
      <c r="E23" s="64"/>
    </row>
    <row r="24" spans="2:5" x14ac:dyDescent="0.25">
      <c r="B24" s="9" t="s">
        <v>17</v>
      </c>
      <c r="C24" s="62">
        <f>C25</f>
        <v>45000</v>
      </c>
      <c r="D24" s="62">
        <f t="shared" si="1"/>
        <v>0</v>
      </c>
      <c r="E24" s="67">
        <f>E25</f>
        <v>45000</v>
      </c>
    </row>
    <row r="25" spans="2:5" x14ac:dyDescent="0.25">
      <c r="B25" s="27" t="s">
        <v>18</v>
      </c>
      <c r="C25" s="63">
        <v>45000</v>
      </c>
      <c r="D25" s="63">
        <f t="shared" si="1"/>
        <v>0</v>
      </c>
      <c r="E25" s="64">
        <v>45000</v>
      </c>
    </row>
    <row r="26" spans="2:5" x14ac:dyDescent="0.25">
      <c r="B26" s="27"/>
      <c r="C26" s="68"/>
      <c r="D26" s="63"/>
      <c r="E26" s="64"/>
    </row>
    <row r="27" spans="2:5" x14ac:dyDescent="0.25">
      <c r="B27" s="9" t="s">
        <v>44</v>
      </c>
      <c r="C27" s="62">
        <f>C28+C29</f>
        <v>37510</v>
      </c>
      <c r="D27" s="62">
        <f t="shared" ref="D27:E27" si="7">D28+D29</f>
        <v>-37045</v>
      </c>
      <c r="E27" s="62">
        <f t="shared" si="7"/>
        <v>465</v>
      </c>
    </row>
    <row r="28" spans="2:5" x14ac:dyDescent="0.25">
      <c r="B28" s="27" t="s">
        <v>45</v>
      </c>
      <c r="C28" s="63">
        <v>12000</v>
      </c>
      <c r="D28" s="63">
        <f t="shared" ref="D28:D32" si="8">E28-C28</f>
        <v>-11535</v>
      </c>
      <c r="E28" s="64">
        <v>465</v>
      </c>
    </row>
    <row r="29" spans="2:5" x14ac:dyDescent="0.25">
      <c r="B29" s="27" t="s">
        <v>70</v>
      </c>
      <c r="C29" s="63">
        <v>25510</v>
      </c>
      <c r="D29" s="63">
        <f t="shared" si="8"/>
        <v>-25510</v>
      </c>
      <c r="E29" s="64">
        <v>0</v>
      </c>
    </row>
    <row r="30" spans="2:5" x14ac:dyDescent="0.25">
      <c r="B30" s="27"/>
      <c r="C30" s="63"/>
      <c r="D30" s="63"/>
      <c r="E30" s="64"/>
    </row>
    <row r="31" spans="2:5" x14ac:dyDescent="0.25">
      <c r="B31" s="9" t="s">
        <v>65</v>
      </c>
      <c r="C31" s="62">
        <f>C32</f>
        <v>400</v>
      </c>
      <c r="D31" s="62">
        <f t="shared" si="8"/>
        <v>0</v>
      </c>
      <c r="E31" s="67">
        <f>E32</f>
        <v>400</v>
      </c>
    </row>
    <row r="32" spans="2:5" x14ac:dyDescent="0.25">
      <c r="B32" s="27" t="s">
        <v>66</v>
      </c>
      <c r="C32" s="63">
        <v>400</v>
      </c>
      <c r="D32" s="63">
        <f t="shared" si="8"/>
        <v>0</v>
      </c>
      <c r="E32" s="64">
        <v>400</v>
      </c>
    </row>
  </sheetData>
  <mergeCells count="1">
    <mergeCell ref="B2:E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8"/>
  <sheetViews>
    <sheetView workbookViewId="0">
      <selection activeCell="C5" sqref="C5"/>
    </sheetView>
  </sheetViews>
  <sheetFormatPr defaultRowHeight="15" x14ac:dyDescent="0.25"/>
  <cols>
    <col min="2" max="2" width="44.7109375" customWidth="1"/>
    <col min="3" max="5" width="19.42578125" customWidth="1"/>
    <col min="6" max="7" width="25.28515625" customWidth="1"/>
  </cols>
  <sheetData>
    <row r="1" spans="2:7" ht="18" x14ac:dyDescent="0.25">
      <c r="B1" s="4"/>
      <c r="C1" s="4"/>
      <c r="D1" s="4"/>
      <c r="E1" s="4"/>
      <c r="F1" s="4"/>
      <c r="G1" s="4"/>
    </row>
    <row r="2" spans="2:7" ht="15.75" customHeight="1" x14ac:dyDescent="0.25">
      <c r="B2" s="89" t="s">
        <v>33</v>
      </c>
      <c r="C2" s="89"/>
      <c r="D2" s="89"/>
      <c r="E2" s="89"/>
      <c r="F2" s="31"/>
      <c r="G2" s="31"/>
    </row>
    <row r="3" spans="2:7" ht="18" x14ac:dyDescent="0.25">
      <c r="B3" s="4"/>
      <c r="C3" s="4"/>
      <c r="D3" s="4"/>
      <c r="E3" s="4"/>
      <c r="F3" s="5"/>
      <c r="G3" s="5"/>
    </row>
    <row r="4" spans="2:7" ht="25.5" customHeight="1" x14ac:dyDescent="0.25">
      <c r="B4" s="34" t="s">
        <v>8</v>
      </c>
      <c r="C4" s="46" t="s">
        <v>71</v>
      </c>
      <c r="D4" s="46" t="s">
        <v>34</v>
      </c>
      <c r="E4" s="47" t="s">
        <v>72</v>
      </c>
    </row>
    <row r="5" spans="2:7" s="35" customFormat="1" ht="11.25" x14ac:dyDescent="0.2">
      <c r="B5" s="37">
        <v>1</v>
      </c>
      <c r="C5" s="36">
        <v>2</v>
      </c>
      <c r="D5" s="36">
        <v>3</v>
      </c>
      <c r="E5" s="37">
        <v>4</v>
      </c>
    </row>
    <row r="6" spans="2:7" x14ac:dyDescent="0.25">
      <c r="B6" s="9" t="s">
        <v>32</v>
      </c>
      <c r="C6" s="62">
        <f>C7</f>
        <v>2835013</v>
      </c>
      <c r="D6" s="62">
        <f>E6-C6</f>
        <v>-32463</v>
      </c>
      <c r="E6" s="62">
        <f>E7</f>
        <v>2802550</v>
      </c>
    </row>
    <row r="7" spans="2:7" x14ac:dyDescent="0.25">
      <c r="B7" s="14" t="s">
        <v>46</v>
      </c>
      <c r="C7" s="62">
        <f>C8</f>
        <v>2835013</v>
      </c>
      <c r="D7" s="62">
        <f t="shared" ref="D7:D8" si="0">E7-C7</f>
        <v>-32463</v>
      </c>
      <c r="E7" s="62">
        <f>E8</f>
        <v>2802550</v>
      </c>
    </row>
    <row r="8" spans="2:7" x14ac:dyDescent="0.25">
      <c r="B8" s="24" t="s">
        <v>47</v>
      </c>
      <c r="C8" s="63">
        <v>2835013</v>
      </c>
      <c r="D8" s="63">
        <f t="shared" si="0"/>
        <v>-32463</v>
      </c>
      <c r="E8" s="63">
        <v>2802550</v>
      </c>
    </row>
  </sheetData>
  <mergeCells count="1">
    <mergeCell ref="B2:E2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H80"/>
  <sheetViews>
    <sheetView workbookViewId="0"/>
  </sheetViews>
  <sheetFormatPr defaultRowHeight="15" x14ac:dyDescent="0.25"/>
  <cols>
    <col min="1" max="1" width="4.140625" customWidth="1"/>
    <col min="2" max="2" width="12.28515625" style="50" customWidth="1"/>
    <col min="3" max="3" width="48" style="50" customWidth="1"/>
    <col min="4" max="6" width="19.42578125" style="50" customWidth="1"/>
    <col min="7" max="8" width="24.28515625" customWidth="1"/>
  </cols>
  <sheetData>
    <row r="1" spans="2:8" ht="18" x14ac:dyDescent="0.25">
      <c r="B1" s="4"/>
      <c r="C1" s="4"/>
      <c r="D1" s="4"/>
      <c r="E1" s="4"/>
      <c r="F1" s="4"/>
      <c r="G1" s="5"/>
      <c r="H1" s="5"/>
    </row>
    <row r="2" spans="2:8" ht="18" customHeight="1" x14ac:dyDescent="0.25">
      <c r="B2" s="89" t="s">
        <v>9</v>
      </c>
      <c r="C2" s="89"/>
      <c r="D2" s="89"/>
      <c r="E2" s="89"/>
      <c r="F2" s="89"/>
      <c r="G2" s="29"/>
      <c r="H2" s="29"/>
    </row>
    <row r="3" spans="2:8" ht="18" x14ac:dyDescent="0.25">
      <c r="B3" s="4"/>
      <c r="C3" s="4"/>
      <c r="D3" s="4"/>
      <c r="E3" s="4"/>
      <c r="F3" s="4"/>
      <c r="G3" s="5"/>
      <c r="H3" s="5"/>
    </row>
    <row r="4" spans="2:8" ht="25.5" x14ac:dyDescent="0.25">
      <c r="B4" s="88" t="s">
        <v>8</v>
      </c>
      <c r="C4" s="88"/>
      <c r="D4" s="46" t="s">
        <v>71</v>
      </c>
      <c r="E4" s="46" t="s">
        <v>34</v>
      </c>
      <c r="F4" s="47" t="s">
        <v>72</v>
      </c>
    </row>
    <row r="5" spans="2:8" ht="15" customHeight="1" x14ac:dyDescent="0.25">
      <c r="B5" s="39" t="s">
        <v>48</v>
      </c>
      <c r="C5" s="33" t="s">
        <v>49</v>
      </c>
      <c r="D5" s="70"/>
      <c r="E5" s="70"/>
      <c r="F5" s="64"/>
    </row>
    <row r="6" spans="2:8" ht="15" customHeight="1" x14ac:dyDescent="0.25">
      <c r="B6" s="39" t="s">
        <v>50</v>
      </c>
      <c r="C6" s="33" t="s">
        <v>51</v>
      </c>
      <c r="D6" s="70"/>
      <c r="E6" s="70"/>
      <c r="F6" s="64"/>
    </row>
    <row r="7" spans="2:8" ht="15" customHeight="1" x14ac:dyDescent="0.25">
      <c r="B7" s="39" t="s">
        <v>52</v>
      </c>
      <c r="C7" s="33" t="s">
        <v>53</v>
      </c>
      <c r="D7" s="70">
        <f>D9+D21+D28</f>
        <v>2835013</v>
      </c>
      <c r="E7" s="70">
        <f>F7-D7</f>
        <v>-32463</v>
      </c>
      <c r="F7" s="70">
        <f>F9+F21+F28</f>
        <v>2802550</v>
      </c>
    </row>
    <row r="8" spans="2:8" ht="15" customHeight="1" x14ac:dyDescent="0.25">
      <c r="B8" s="39"/>
      <c r="C8" s="33"/>
      <c r="D8" s="70"/>
      <c r="E8" s="70"/>
      <c r="F8" s="64"/>
    </row>
    <row r="9" spans="2:8" ht="15" customHeight="1" x14ac:dyDescent="0.25">
      <c r="B9" s="19" t="s">
        <v>54</v>
      </c>
      <c r="C9" s="43" t="s">
        <v>55</v>
      </c>
      <c r="D9" s="75">
        <f>D10</f>
        <v>1956208</v>
      </c>
      <c r="E9" s="75">
        <f>F9-D9</f>
        <v>-16523</v>
      </c>
      <c r="F9" s="75">
        <f t="shared" ref="F9" si="0">F10</f>
        <v>1939685</v>
      </c>
    </row>
    <row r="10" spans="2:8" ht="15" customHeight="1" x14ac:dyDescent="0.25">
      <c r="B10" s="19">
        <v>11</v>
      </c>
      <c r="C10" s="43" t="s">
        <v>56</v>
      </c>
      <c r="D10" s="75">
        <f>D11+D14</f>
        <v>1956208</v>
      </c>
      <c r="E10" s="75">
        <f>E11+E14</f>
        <v>-16523</v>
      </c>
      <c r="F10" s="75">
        <f>F11+F14</f>
        <v>1939685</v>
      </c>
    </row>
    <row r="11" spans="2:8" ht="15" customHeight="1" x14ac:dyDescent="0.25">
      <c r="B11" s="19"/>
      <c r="C11" s="78" t="s">
        <v>57</v>
      </c>
      <c r="D11" s="75">
        <f>D12</f>
        <v>10398</v>
      </c>
      <c r="E11" s="75">
        <f>E12</f>
        <v>5802</v>
      </c>
      <c r="F11" s="75">
        <f t="shared" ref="F11" si="1">F12</f>
        <v>16200</v>
      </c>
    </row>
    <row r="12" spans="2:8" ht="15" customHeight="1" x14ac:dyDescent="0.25">
      <c r="B12" s="19">
        <v>3</v>
      </c>
      <c r="C12" s="79" t="s">
        <v>5</v>
      </c>
      <c r="D12" s="73">
        <f>D13</f>
        <v>10398</v>
      </c>
      <c r="E12" s="73">
        <f>F12-D12</f>
        <v>5802</v>
      </c>
      <c r="F12" s="73">
        <v>16200</v>
      </c>
    </row>
    <row r="13" spans="2:8" ht="15" customHeight="1" x14ac:dyDescent="0.25">
      <c r="B13" s="19">
        <v>32</v>
      </c>
      <c r="C13" s="80" t="s">
        <v>11</v>
      </c>
      <c r="D13" s="73">
        <v>10398</v>
      </c>
      <c r="E13" s="73">
        <f>F13-D13</f>
        <v>5802</v>
      </c>
      <c r="F13" s="77">
        <v>16200</v>
      </c>
    </row>
    <row r="14" spans="2:8" ht="15" customHeight="1" x14ac:dyDescent="0.25">
      <c r="B14" s="19"/>
      <c r="C14" s="78" t="s">
        <v>58</v>
      </c>
      <c r="D14" s="75">
        <f>D15+D17</f>
        <v>1945810</v>
      </c>
      <c r="E14" s="75">
        <f t="shared" ref="E14:F14" si="2">E15+E17</f>
        <v>-22325</v>
      </c>
      <c r="F14" s="75">
        <f t="shared" si="2"/>
        <v>1923485</v>
      </c>
    </row>
    <row r="15" spans="2:8" ht="15" customHeight="1" x14ac:dyDescent="0.25">
      <c r="B15" s="19">
        <v>3</v>
      </c>
      <c r="C15" s="79" t="s">
        <v>5</v>
      </c>
      <c r="D15" s="73">
        <f>D16</f>
        <v>189602</v>
      </c>
      <c r="E15" s="73">
        <f t="shared" ref="E15:E16" si="3">F15-D15</f>
        <v>-22685</v>
      </c>
      <c r="F15" s="73">
        <f t="shared" ref="F15" si="4">F16</f>
        <v>166917</v>
      </c>
    </row>
    <row r="16" spans="2:8" ht="15" customHeight="1" x14ac:dyDescent="0.25">
      <c r="B16" s="19">
        <v>32</v>
      </c>
      <c r="C16" s="80" t="s">
        <v>11</v>
      </c>
      <c r="D16" s="73">
        <v>189602</v>
      </c>
      <c r="E16" s="73">
        <f t="shared" si="3"/>
        <v>-22685</v>
      </c>
      <c r="F16" s="77">
        <v>166917</v>
      </c>
    </row>
    <row r="17" spans="2:6" ht="15" customHeight="1" x14ac:dyDescent="0.25">
      <c r="B17" s="76">
        <v>4</v>
      </c>
      <c r="C17" s="81" t="s">
        <v>7</v>
      </c>
      <c r="D17" s="74">
        <f>D18+D19</f>
        <v>1756208</v>
      </c>
      <c r="E17" s="73">
        <f t="shared" ref="E17:E47" si="5">F17-D17</f>
        <v>360</v>
      </c>
      <c r="F17" s="74">
        <f>F18+F19</f>
        <v>1756568</v>
      </c>
    </row>
    <row r="18" spans="2:6" ht="15" customHeight="1" x14ac:dyDescent="0.25">
      <c r="B18" s="76">
        <v>42</v>
      </c>
      <c r="C18" s="80" t="s">
        <v>42</v>
      </c>
      <c r="D18" s="74">
        <v>0</v>
      </c>
      <c r="E18" s="73">
        <f t="shared" si="5"/>
        <v>360</v>
      </c>
      <c r="F18" s="74">
        <v>360</v>
      </c>
    </row>
    <row r="19" spans="2:6" ht="15" customHeight="1" x14ac:dyDescent="0.25">
      <c r="B19" s="76">
        <v>45</v>
      </c>
      <c r="C19" s="82" t="s">
        <v>43</v>
      </c>
      <c r="D19" s="74">
        <v>1756208</v>
      </c>
      <c r="E19" s="73">
        <f t="shared" si="5"/>
        <v>0</v>
      </c>
      <c r="F19" s="74">
        <v>1756208</v>
      </c>
    </row>
    <row r="20" spans="2:6" ht="15" customHeight="1" x14ac:dyDescent="0.25">
      <c r="B20" s="51"/>
      <c r="C20" s="23"/>
      <c r="D20" s="71"/>
      <c r="E20" s="70"/>
      <c r="F20" s="71"/>
    </row>
    <row r="21" spans="2:6" ht="15" customHeight="1" x14ac:dyDescent="0.25">
      <c r="B21" s="51" t="s">
        <v>59</v>
      </c>
      <c r="C21" s="43" t="s">
        <v>60</v>
      </c>
      <c r="D21" s="69">
        <f>D22</f>
        <v>795895</v>
      </c>
      <c r="E21" s="70">
        <f t="shared" si="5"/>
        <v>21105</v>
      </c>
      <c r="F21" s="69">
        <f t="shared" ref="F21:F22" si="6">F22</f>
        <v>817000</v>
      </c>
    </row>
    <row r="22" spans="2:6" ht="15" customHeight="1" x14ac:dyDescent="0.25">
      <c r="B22" s="51">
        <v>11</v>
      </c>
      <c r="C22" s="43" t="s">
        <v>56</v>
      </c>
      <c r="D22" s="69">
        <f>D23</f>
        <v>795895</v>
      </c>
      <c r="E22" s="70">
        <f t="shared" si="5"/>
        <v>21105</v>
      </c>
      <c r="F22" s="69">
        <f t="shared" si="6"/>
        <v>817000</v>
      </c>
    </row>
    <row r="23" spans="2:6" ht="15" customHeight="1" x14ac:dyDescent="0.25">
      <c r="B23" s="51">
        <v>3</v>
      </c>
      <c r="C23" s="49" t="s">
        <v>5</v>
      </c>
      <c r="D23" s="71">
        <f>D24++D25+D26</f>
        <v>795895</v>
      </c>
      <c r="E23" s="72">
        <f t="shared" si="5"/>
        <v>21105</v>
      </c>
      <c r="F23" s="71">
        <f t="shared" ref="F23" si="7">F24++F25+F26</f>
        <v>817000</v>
      </c>
    </row>
    <row r="24" spans="2:6" ht="15" customHeight="1" x14ac:dyDescent="0.25">
      <c r="B24" s="51">
        <v>31</v>
      </c>
      <c r="C24" s="38" t="s">
        <v>6</v>
      </c>
      <c r="D24" s="71">
        <v>696355</v>
      </c>
      <c r="E24" s="72">
        <f t="shared" si="5"/>
        <v>-26955</v>
      </c>
      <c r="F24" s="71">
        <v>669400</v>
      </c>
    </row>
    <row r="25" spans="2:6" ht="15" customHeight="1" x14ac:dyDescent="0.25">
      <c r="B25" s="51">
        <v>32</v>
      </c>
      <c r="C25" s="38" t="s">
        <v>11</v>
      </c>
      <c r="D25" s="71">
        <v>98940</v>
      </c>
      <c r="E25" s="72">
        <f t="shared" si="5"/>
        <v>47910</v>
      </c>
      <c r="F25" s="71">
        <v>146850</v>
      </c>
    </row>
    <row r="26" spans="2:6" ht="15" customHeight="1" x14ac:dyDescent="0.25">
      <c r="B26" s="51">
        <v>34</v>
      </c>
      <c r="C26" s="38" t="s">
        <v>41</v>
      </c>
      <c r="D26" s="71">
        <v>600</v>
      </c>
      <c r="E26" s="72">
        <f t="shared" si="5"/>
        <v>150</v>
      </c>
      <c r="F26" s="71">
        <v>750</v>
      </c>
    </row>
    <row r="27" spans="2:6" ht="15" customHeight="1" x14ac:dyDescent="0.25">
      <c r="B27" s="51"/>
      <c r="C27" s="48"/>
      <c r="D27" s="71"/>
      <c r="E27" s="70"/>
      <c r="F27" s="71"/>
    </row>
    <row r="28" spans="2:6" ht="30" customHeight="1" x14ac:dyDescent="0.25">
      <c r="B28" s="51" t="s">
        <v>61</v>
      </c>
      <c r="C28" s="43" t="s">
        <v>64</v>
      </c>
      <c r="D28" s="69">
        <f>D29+D37+D43+D47</f>
        <v>82910</v>
      </c>
      <c r="E28" s="69">
        <f t="shared" ref="E28:F28" si="8">E29+E37+E43+E47</f>
        <v>-37045</v>
      </c>
      <c r="F28" s="69">
        <f t="shared" si="8"/>
        <v>45865</v>
      </c>
    </row>
    <row r="29" spans="2:6" ht="15" customHeight="1" x14ac:dyDescent="0.25">
      <c r="B29" s="51">
        <v>31</v>
      </c>
      <c r="C29" s="43" t="s">
        <v>62</v>
      </c>
      <c r="D29" s="69">
        <f>D30+D34</f>
        <v>45000</v>
      </c>
      <c r="E29" s="70">
        <f t="shared" si="5"/>
        <v>0</v>
      </c>
      <c r="F29" s="69">
        <f t="shared" ref="F29" si="9">F30+F34</f>
        <v>45000</v>
      </c>
    </row>
    <row r="30" spans="2:6" ht="15" customHeight="1" x14ac:dyDescent="0.25">
      <c r="B30" s="51">
        <v>3</v>
      </c>
      <c r="C30" s="49" t="s">
        <v>5</v>
      </c>
      <c r="D30" s="71">
        <f>D31+D32+D33</f>
        <v>41400</v>
      </c>
      <c r="E30" s="72">
        <f t="shared" si="5"/>
        <v>0</v>
      </c>
      <c r="F30" s="71">
        <f t="shared" ref="F30" si="10">F31+F32+F33</f>
        <v>41400</v>
      </c>
    </row>
    <row r="31" spans="2:6" ht="15" customHeight="1" x14ac:dyDescent="0.25">
      <c r="B31" s="51">
        <v>31</v>
      </c>
      <c r="C31" s="38" t="s">
        <v>6</v>
      </c>
      <c r="D31" s="71">
        <v>5700</v>
      </c>
      <c r="E31" s="72">
        <f t="shared" si="5"/>
        <v>0</v>
      </c>
      <c r="F31" s="71">
        <v>5700</v>
      </c>
    </row>
    <row r="32" spans="2:6" ht="15" customHeight="1" x14ac:dyDescent="0.25">
      <c r="B32" s="51">
        <v>32</v>
      </c>
      <c r="C32" s="38" t="s">
        <v>11</v>
      </c>
      <c r="D32" s="71">
        <v>35500</v>
      </c>
      <c r="E32" s="72">
        <f t="shared" si="5"/>
        <v>0</v>
      </c>
      <c r="F32" s="71">
        <v>35500</v>
      </c>
    </row>
    <row r="33" spans="2:6" ht="15" customHeight="1" x14ac:dyDescent="0.25">
      <c r="B33" s="51">
        <v>34</v>
      </c>
      <c r="C33" s="38" t="s">
        <v>41</v>
      </c>
      <c r="D33" s="71">
        <v>200</v>
      </c>
      <c r="E33" s="72">
        <f t="shared" si="5"/>
        <v>0</v>
      </c>
      <c r="F33" s="71">
        <v>200</v>
      </c>
    </row>
    <row r="34" spans="2:6" ht="15" customHeight="1" x14ac:dyDescent="0.25">
      <c r="B34" s="51">
        <v>4</v>
      </c>
      <c r="C34" s="49" t="s">
        <v>7</v>
      </c>
      <c r="D34" s="71">
        <f>D35+D36</f>
        <v>3600</v>
      </c>
      <c r="E34" s="71">
        <f t="shared" ref="E34:F34" si="11">E35+E36</f>
        <v>0</v>
      </c>
      <c r="F34" s="71">
        <f t="shared" si="11"/>
        <v>3600</v>
      </c>
    </row>
    <row r="35" spans="2:6" ht="15" customHeight="1" x14ac:dyDescent="0.25">
      <c r="B35" s="51">
        <v>41</v>
      </c>
      <c r="C35" s="38" t="s">
        <v>69</v>
      </c>
      <c r="D35" s="71">
        <v>750</v>
      </c>
      <c r="E35" s="72">
        <f t="shared" ref="E35" si="12">F35-D35</f>
        <v>0</v>
      </c>
      <c r="F35" s="71">
        <v>750</v>
      </c>
    </row>
    <row r="36" spans="2:6" ht="15" customHeight="1" x14ac:dyDescent="0.25">
      <c r="B36" s="51">
        <v>42</v>
      </c>
      <c r="C36" s="38" t="s">
        <v>42</v>
      </c>
      <c r="D36" s="71">
        <v>2850</v>
      </c>
      <c r="E36" s="72">
        <f t="shared" si="5"/>
        <v>0</v>
      </c>
      <c r="F36" s="71">
        <v>2850</v>
      </c>
    </row>
    <row r="37" spans="2:6" ht="15" customHeight="1" x14ac:dyDescent="0.25">
      <c r="B37" s="51">
        <v>52</v>
      </c>
      <c r="C37" s="43" t="s">
        <v>63</v>
      </c>
      <c r="D37" s="69">
        <f>D38+D41</f>
        <v>12000</v>
      </c>
      <c r="E37" s="84">
        <f t="shared" si="5"/>
        <v>-11535</v>
      </c>
      <c r="F37" s="69">
        <f>F38+F41</f>
        <v>465</v>
      </c>
    </row>
    <row r="38" spans="2:6" ht="15" customHeight="1" x14ac:dyDescent="0.25">
      <c r="B38" s="51">
        <v>3</v>
      </c>
      <c r="C38" s="85" t="s">
        <v>5</v>
      </c>
      <c r="D38" s="71">
        <f>D39+D40</f>
        <v>0</v>
      </c>
      <c r="E38" s="86">
        <f t="shared" si="5"/>
        <v>465</v>
      </c>
      <c r="F38" s="71">
        <f>F39+F40</f>
        <v>465</v>
      </c>
    </row>
    <row r="39" spans="2:6" ht="15" customHeight="1" x14ac:dyDescent="0.25">
      <c r="B39" s="51">
        <v>31</v>
      </c>
      <c r="C39" s="87" t="s">
        <v>6</v>
      </c>
      <c r="D39" s="71">
        <v>0</v>
      </c>
      <c r="E39" s="86">
        <f t="shared" ref="E39" si="13">F39-D39</f>
        <v>465</v>
      </c>
      <c r="F39" s="71">
        <v>465</v>
      </c>
    </row>
    <row r="40" spans="2:6" ht="15" customHeight="1" x14ac:dyDescent="0.25">
      <c r="B40" s="51">
        <v>32</v>
      </c>
      <c r="C40" s="87" t="s">
        <v>11</v>
      </c>
      <c r="D40" s="71">
        <v>0</v>
      </c>
      <c r="E40" s="86">
        <f t="shared" si="5"/>
        <v>0</v>
      </c>
      <c r="F40" s="71">
        <v>0</v>
      </c>
    </row>
    <row r="41" spans="2:6" ht="15" customHeight="1" x14ac:dyDescent="0.25">
      <c r="B41" s="51">
        <v>4</v>
      </c>
      <c r="C41" s="85" t="s">
        <v>7</v>
      </c>
      <c r="D41" s="71">
        <f>D42</f>
        <v>12000</v>
      </c>
      <c r="E41" s="86">
        <f t="shared" si="5"/>
        <v>-12000</v>
      </c>
      <c r="F41" s="71">
        <f>F42</f>
        <v>0</v>
      </c>
    </row>
    <row r="42" spans="2:6" ht="15" customHeight="1" x14ac:dyDescent="0.25">
      <c r="B42" s="51">
        <v>42</v>
      </c>
      <c r="C42" s="87" t="s">
        <v>42</v>
      </c>
      <c r="D42" s="71">
        <v>12000</v>
      </c>
      <c r="E42" s="86">
        <f t="shared" si="5"/>
        <v>-12000</v>
      </c>
      <c r="F42" s="71">
        <v>0</v>
      </c>
    </row>
    <row r="43" spans="2:6" ht="15" customHeight="1" x14ac:dyDescent="0.25">
      <c r="B43" s="51">
        <v>56</v>
      </c>
      <c r="C43" s="43" t="s">
        <v>73</v>
      </c>
      <c r="D43" s="69">
        <f>D44</f>
        <v>25510</v>
      </c>
      <c r="E43" s="69">
        <f t="shared" ref="E43:F43" si="14">E44</f>
        <v>-25510</v>
      </c>
      <c r="F43" s="69">
        <f t="shared" si="14"/>
        <v>0</v>
      </c>
    </row>
    <row r="44" spans="2:6" ht="15" customHeight="1" x14ac:dyDescent="0.25">
      <c r="B44" s="51">
        <v>3</v>
      </c>
      <c r="C44" s="85" t="s">
        <v>5</v>
      </c>
      <c r="D44" s="71">
        <f>D45+D46</f>
        <v>25510</v>
      </c>
      <c r="E44" s="86">
        <f t="shared" ref="E44:E46" si="15">F44-D44</f>
        <v>-25510</v>
      </c>
      <c r="F44" s="71">
        <f>F45+F46</f>
        <v>0</v>
      </c>
    </row>
    <row r="45" spans="2:6" ht="15" customHeight="1" x14ac:dyDescent="0.25">
      <c r="B45" s="51">
        <v>31</v>
      </c>
      <c r="C45" s="87" t="s">
        <v>6</v>
      </c>
      <c r="D45" s="71">
        <v>25030</v>
      </c>
      <c r="E45" s="86">
        <f t="shared" si="15"/>
        <v>-25030</v>
      </c>
      <c r="F45" s="71">
        <v>0</v>
      </c>
    </row>
    <row r="46" spans="2:6" ht="15" customHeight="1" x14ac:dyDescent="0.25">
      <c r="B46" s="51">
        <v>32</v>
      </c>
      <c r="C46" s="87" t="s">
        <v>11</v>
      </c>
      <c r="D46" s="71">
        <v>480</v>
      </c>
      <c r="E46" s="86">
        <f t="shared" si="15"/>
        <v>-480</v>
      </c>
      <c r="F46" s="71">
        <v>0</v>
      </c>
    </row>
    <row r="47" spans="2:6" ht="15" customHeight="1" x14ac:dyDescent="0.25">
      <c r="B47" s="51">
        <v>61</v>
      </c>
      <c r="C47" s="43" t="s">
        <v>67</v>
      </c>
      <c r="D47" s="69">
        <f>D48</f>
        <v>400</v>
      </c>
      <c r="E47" s="84">
        <f t="shared" si="5"/>
        <v>0</v>
      </c>
      <c r="F47" s="69">
        <f>F48</f>
        <v>400</v>
      </c>
    </row>
    <row r="48" spans="2:6" ht="15" customHeight="1" x14ac:dyDescent="0.25">
      <c r="B48" s="51">
        <v>4</v>
      </c>
      <c r="C48" s="85" t="s">
        <v>7</v>
      </c>
      <c r="D48" s="71">
        <f>D49</f>
        <v>400</v>
      </c>
      <c r="E48" s="86">
        <f t="shared" ref="E48:E49" si="16">F48-D48</f>
        <v>0</v>
      </c>
      <c r="F48" s="71">
        <f t="shared" ref="F48" si="17">F49</f>
        <v>400</v>
      </c>
    </row>
    <row r="49" spans="2:6" ht="15" customHeight="1" x14ac:dyDescent="0.25">
      <c r="B49" s="51">
        <v>42</v>
      </c>
      <c r="C49" s="38" t="s">
        <v>42</v>
      </c>
      <c r="D49" s="71">
        <v>400</v>
      </c>
      <c r="E49" s="72">
        <f t="shared" si="16"/>
        <v>0</v>
      </c>
      <c r="F49" s="71">
        <v>400</v>
      </c>
    </row>
    <row r="50" spans="2:6" ht="15" customHeight="1" x14ac:dyDescent="0.25">
      <c r="B50" s="52"/>
      <c r="C50" s="52"/>
    </row>
    <row r="51" spans="2:6" ht="15" customHeight="1" x14ac:dyDescent="0.25">
      <c r="B51" s="52"/>
      <c r="C51" s="52"/>
    </row>
    <row r="52" spans="2:6" ht="15" customHeight="1" x14ac:dyDescent="0.25">
      <c r="B52" s="52"/>
      <c r="C52" s="52"/>
    </row>
    <row r="53" spans="2:6" ht="15" customHeight="1" x14ac:dyDescent="0.25">
      <c r="B53" s="52"/>
      <c r="C53" s="52"/>
    </row>
    <row r="54" spans="2:6" ht="15" customHeight="1" x14ac:dyDescent="0.25">
      <c r="B54" s="52"/>
      <c r="C54" s="52"/>
    </row>
    <row r="55" spans="2:6" ht="15" customHeight="1" x14ac:dyDescent="0.25">
      <c r="B55" s="52"/>
      <c r="C55" s="52"/>
    </row>
    <row r="56" spans="2:6" ht="15" customHeight="1" x14ac:dyDescent="0.25">
      <c r="B56" s="52"/>
      <c r="C56" s="52"/>
    </row>
    <row r="57" spans="2:6" ht="15" customHeight="1" x14ac:dyDescent="0.25">
      <c r="B57" s="52"/>
      <c r="C57" s="52"/>
    </row>
    <row r="58" spans="2:6" ht="15" customHeight="1" x14ac:dyDescent="0.25">
      <c r="B58" s="52"/>
      <c r="C58" s="52"/>
    </row>
    <row r="59" spans="2:6" ht="15" customHeight="1" x14ac:dyDescent="0.25">
      <c r="B59" s="52"/>
      <c r="C59" s="52"/>
    </row>
    <row r="60" spans="2:6" ht="15" customHeight="1" x14ac:dyDescent="0.25">
      <c r="B60" s="52"/>
      <c r="C60" s="52"/>
    </row>
    <row r="61" spans="2:6" ht="15" customHeight="1" x14ac:dyDescent="0.25">
      <c r="B61" s="52"/>
      <c r="C61" s="52"/>
    </row>
    <row r="62" spans="2:6" ht="15" customHeight="1" x14ac:dyDescent="0.25">
      <c r="B62" s="52"/>
      <c r="C62" s="52"/>
    </row>
    <row r="63" spans="2:6" ht="15" customHeight="1" x14ac:dyDescent="0.25">
      <c r="B63" s="52"/>
      <c r="C63" s="52"/>
    </row>
    <row r="64" spans="2:6" ht="15" customHeight="1" x14ac:dyDescent="0.25">
      <c r="B64" s="52"/>
      <c r="C64" s="52"/>
    </row>
    <row r="65" spans="2:3" ht="15" customHeight="1" x14ac:dyDescent="0.25">
      <c r="B65" s="52"/>
      <c r="C65" s="52"/>
    </row>
    <row r="66" spans="2:3" ht="15" customHeight="1" x14ac:dyDescent="0.25">
      <c r="B66" s="52"/>
      <c r="C66" s="52"/>
    </row>
    <row r="67" spans="2:3" ht="15" customHeight="1" x14ac:dyDescent="0.25">
      <c r="B67" s="52"/>
      <c r="C67" s="52"/>
    </row>
    <row r="68" spans="2:3" ht="15" customHeight="1" x14ac:dyDescent="0.25">
      <c r="B68" s="52"/>
      <c r="C68" s="52"/>
    </row>
    <row r="69" spans="2:3" ht="15" customHeight="1" x14ac:dyDescent="0.25">
      <c r="B69" s="52"/>
      <c r="C69" s="52"/>
    </row>
    <row r="70" spans="2:3" ht="15" customHeight="1" x14ac:dyDescent="0.25">
      <c r="B70" s="52"/>
      <c r="C70" s="52"/>
    </row>
    <row r="71" spans="2:3" ht="15" customHeight="1" x14ac:dyDescent="0.25">
      <c r="B71" s="52"/>
      <c r="C71" s="52"/>
    </row>
    <row r="72" spans="2:3" ht="15" customHeight="1" x14ac:dyDescent="0.25">
      <c r="B72" s="52"/>
      <c r="C72" s="52"/>
    </row>
    <row r="73" spans="2:3" ht="15" customHeight="1" x14ac:dyDescent="0.25"/>
    <row r="74" spans="2:3" ht="15" customHeight="1" x14ac:dyDescent="0.25"/>
    <row r="75" spans="2:3" ht="15" customHeight="1" x14ac:dyDescent="0.25"/>
    <row r="76" spans="2:3" ht="15" customHeight="1" x14ac:dyDescent="0.25"/>
    <row r="77" spans="2:3" ht="15" customHeight="1" x14ac:dyDescent="0.25"/>
    <row r="78" spans="2:3" ht="15" customHeight="1" x14ac:dyDescent="0.25"/>
    <row r="79" spans="2:3" ht="15" customHeight="1" x14ac:dyDescent="0.25"/>
    <row r="80" spans="2:3" ht="15" customHeight="1" x14ac:dyDescent="0.25"/>
  </sheetData>
  <mergeCells count="2">
    <mergeCell ref="B4:C4"/>
    <mergeCell ref="B2:F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2</vt:i4>
      </vt:variant>
    </vt:vector>
  </HeadingPairs>
  <TitlesOfParts>
    <vt:vector size="7" baseType="lpstr">
      <vt:lpstr>SAŽETAK</vt:lpstr>
      <vt:lpstr> Račun prihoda i rashoda-ekonom</vt:lpstr>
      <vt:lpstr> Račun prihoda i rashoda-izvori</vt:lpstr>
      <vt:lpstr> Račun rashoda-funkcija</vt:lpstr>
      <vt:lpstr>POSEBNI DIO</vt:lpstr>
      <vt:lpstr>' Račun prihoda i rashoda-ekonom'!Podrucje_ispisa</vt:lpstr>
      <vt:lpstr>' Račun rashoda-funkcija'!Podrucje_ispisa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Valentina Palajsa</cp:lastModifiedBy>
  <cp:lastPrinted>2026-09-10T07:41:27Z</cp:lastPrinted>
  <dcterms:created xsi:type="dcterms:W3CDTF">2022-08-12T12:51:27Z</dcterms:created>
  <dcterms:modified xsi:type="dcterms:W3CDTF">2026-09-21T12:09:16Z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14. Format izgleda financijskog plana proračunskog korisnika.xlsx</vt:lpwstr>
  </property>
</Properties>
</file>