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dakav\OneDrive\Desktop\Valentina\A\Financijski planovi\2024\"/>
    </mc:Choice>
  </mc:AlternateContent>
  <xr:revisionPtr revIDLastSave="0" documentId="13_ncr:1_{62754CA5-724E-44C3-806A-1268ADC4A0ED}" xr6:coauthVersionLast="47" xr6:coauthVersionMax="47" xr10:uidLastSave="{00000000-0000-0000-0000-000000000000}"/>
  <bookViews>
    <workbookView xWindow="-120" yWindow="-120" windowWidth="29040" windowHeight="15720" tabRatio="801" activeTab="6" xr2:uid="{00000000-000D-0000-FFFF-FFFF00000000}"/>
  </bookViews>
  <sheets>
    <sheet name="SAŽETAK" sheetId="1" r:id="rId1"/>
    <sheet name=" Račun prihoda i rashoda-ekonom" sheetId="3" r:id="rId2"/>
    <sheet name=" Račun prihoda i rashoda-izvori" sheetId="9" r:id="rId3"/>
    <sheet name=" Račun rashoda-funkcija" sheetId="10" r:id="rId4"/>
    <sheet name=" Račun financiranja-ekonomska" sheetId="11" r:id="rId5"/>
    <sheet name=" Račun financiranja-izvori" sheetId="12" r:id="rId6"/>
    <sheet name="Posebni dio" sheetId="13" r:id="rId7"/>
  </sheets>
  <definedNames>
    <definedName name="_xlnm.Print_Area" localSheetId="4">' Račun financiranja-ekonomska'!$A$1:$H$15</definedName>
    <definedName name="_xlnm.Print_Area" localSheetId="5">' Račun financiranja-izvori'!$A$1:$F$11</definedName>
    <definedName name="_xlnm.Print_Area" localSheetId="1">' Račun prihoda i rashoda-ekonom'!$A$1:$H$25</definedName>
    <definedName name="_xlnm.Print_Area" localSheetId="2">' Račun prihoda i rashoda-izvori'!$A$1:$F$19</definedName>
    <definedName name="_xlnm.Print_Area" localSheetId="3">' Račun rashoda-funkcija'!$A$1:$F$9</definedName>
    <definedName name="_xlnm.Print_Area" localSheetId="0">SAŽETAK!$A$1:$J$29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F15" i="1"/>
  <c r="G14" i="1"/>
  <c r="H14" i="1"/>
  <c r="I14" i="1"/>
  <c r="J14" i="1"/>
  <c r="F14" i="1"/>
  <c r="G11" i="1"/>
  <c r="H11" i="1"/>
  <c r="I11" i="1"/>
  <c r="J11" i="1"/>
  <c r="F11" i="1"/>
  <c r="G86" i="13"/>
  <c r="G64" i="13"/>
  <c r="G63" i="13" s="1"/>
  <c r="G62" i="13" s="1"/>
  <c r="G61" i="13" s="1"/>
  <c r="H64" i="13"/>
  <c r="H63" i="13" s="1"/>
  <c r="H62" i="13" s="1"/>
  <c r="H61" i="13" s="1"/>
  <c r="G28" i="13"/>
  <c r="H28" i="13"/>
  <c r="G17" i="13"/>
  <c r="H17" i="13"/>
  <c r="F64" i="13"/>
  <c r="F63" i="13" s="1"/>
  <c r="F60" i="13" s="1"/>
  <c r="E62" i="13"/>
  <c r="E61" i="13" s="1"/>
  <c r="F28" i="13"/>
  <c r="F17" i="13"/>
  <c r="G11" i="13"/>
  <c r="G10" i="13" s="1"/>
  <c r="G9" i="13" s="1"/>
  <c r="G8" i="13" s="1"/>
  <c r="G7" i="13" s="1"/>
  <c r="H11" i="13"/>
  <c r="H10" i="13" s="1"/>
  <c r="H9" i="13" s="1"/>
  <c r="H8" i="13" s="1"/>
  <c r="H7" i="13" s="1"/>
  <c r="H86" i="13" s="1"/>
  <c r="F11" i="13"/>
  <c r="F10" i="13" s="1"/>
  <c r="F9" i="13" s="1"/>
  <c r="F8" i="13" s="1"/>
  <c r="F7" i="13" s="1"/>
  <c r="E82" i="13"/>
  <c r="E81" i="13" s="1"/>
  <c r="E80" i="13" s="1"/>
  <c r="E79" i="13" s="1"/>
  <c r="E78" i="13" s="1"/>
  <c r="E64" i="13"/>
  <c r="E63" i="13" s="1"/>
  <c r="E60" i="13" s="1"/>
  <c r="E16" i="13"/>
  <c r="E11" i="13"/>
  <c r="E10" i="13" s="1"/>
  <c r="E9" i="13" s="1"/>
  <c r="E8" i="13" s="1"/>
  <c r="E7" i="13" s="1"/>
  <c r="H60" i="13" l="1"/>
  <c r="G60" i="13"/>
  <c r="F16" i="13"/>
  <c r="F86" i="13" s="1"/>
  <c r="G16" i="13"/>
  <c r="H16" i="13"/>
  <c r="F62" i="13"/>
  <c r="F61" i="13" s="1"/>
  <c r="E86" i="13"/>
  <c r="F22" i="12" l="1"/>
  <c r="E22" i="12"/>
  <c r="D22" i="12"/>
  <c r="C22" i="12"/>
  <c r="B22" i="12"/>
  <c r="F20" i="12"/>
  <c r="E20" i="12"/>
  <c r="D20" i="12"/>
  <c r="C20" i="12"/>
  <c r="B20" i="12"/>
  <c r="F18" i="12"/>
  <c r="E18" i="12"/>
  <c r="D18" i="12"/>
  <c r="C18" i="12"/>
  <c r="B18" i="12"/>
  <c r="F16" i="12"/>
  <c r="F15" i="12" s="1"/>
  <c r="E16" i="12"/>
  <c r="E15" i="12" s="1"/>
  <c r="D16" i="12"/>
  <c r="D15" i="12" s="1"/>
  <c r="C16" i="12"/>
  <c r="C15" i="12" s="1"/>
  <c r="B16" i="12"/>
  <c r="B15" i="12" s="1"/>
  <c r="F11" i="12"/>
  <c r="E11" i="12"/>
  <c r="D11" i="12"/>
  <c r="C11" i="12"/>
  <c r="B11" i="12"/>
  <c r="F9" i="12"/>
  <c r="E9" i="12"/>
  <c r="D9" i="12"/>
  <c r="C9" i="12"/>
  <c r="B9" i="12"/>
  <c r="F7" i="12"/>
  <c r="F6" i="12" s="1"/>
  <c r="E7" i="12"/>
  <c r="E6" i="12" s="1"/>
  <c r="D7" i="12"/>
  <c r="D6" i="12" s="1"/>
  <c r="C7" i="12"/>
  <c r="C6" i="12" s="1"/>
  <c r="B7" i="12"/>
  <c r="B6" i="12" s="1"/>
  <c r="H23" i="11"/>
  <c r="G23" i="11"/>
  <c r="G18" i="11" s="1"/>
  <c r="F23" i="11"/>
  <c r="F18" i="11" s="1"/>
  <c r="E23" i="11"/>
  <c r="D23" i="11"/>
  <c r="H19" i="11"/>
  <c r="G19" i="11"/>
  <c r="F19" i="11"/>
  <c r="E19" i="11"/>
  <c r="E18" i="11" s="1"/>
  <c r="D19" i="11"/>
  <c r="D18" i="11" s="1"/>
  <c r="H18" i="11"/>
  <c r="H11" i="11"/>
  <c r="G11" i="11"/>
  <c r="F11" i="11"/>
  <c r="E11" i="11"/>
  <c r="D11" i="11"/>
  <c r="H10" i="11"/>
  <c r="G10" i="11"/>
  <c r="F10" i="11"/>
  <c r="E10" i="11"/>
  <c r="D10" i="11"/>
  <c r="D18" i="9"/>
  <c r="C22" i="9"/>
  <c r="D22" i="9"/>
  <c r="E22" i="9"/>
  <c r="F22" i="9"/>
  <c r="C20" i="9"/>
  <c r="D20" i="9"/>
  <c r="E20" i="9"/>
  <c r="F20" i="9"/>
  <c r="C18" i="9"/>
  <c r="E18" i="9"/>
  <c r="F18" i="9"/>
  <c r="C16" i="9"/>
  <c r="D16" i="9"/>
  <c r="E16" i="9"/>
  <c r="F16" i="9"/>
  <c r="B22" i="9"/>
  <c r="B20" i="9"/>
  <c r="B18" i="9"/>
  <c r="B15" i="9" s="1"/>
  <c r="B16" i="9"/>
  <c r="C9" i="9"/>
  <c r="C11" i="9"/>
  <c r="D11" i="9"/>
  <c r="E11" i="9"/>
  <c r="F11" i="9"/>
  <c r="F6" i="9" s="1"/>
  <c r="D9" i="9"/>
  <c r="E9" i="9"/>
  <c r="F9" i="9"/>
  <c r="C7" i="9"/>
  <c r="D7" i="9"/>
  <c r="E7" i="9"/>
  <c r="F7" i="9"/>
  <c r="D6" i="9"/>
  <c r="E6" i="9"/>
  <c r="B6" i="9"/>
  <c r="B11" i="9"/>
  <c r="B9" i="9"/>
  <c r="B7" i="9"/>
  <c r="G11" i="3"/>
  <c r="H11" i="3"/>
  <c r="G10" i="3"/>
  <c r="H10" i="3"/>
  <c r="H23" i="3"/>
  <c r="H19" i="3"/>
  <c r="H18" i="3"/>
  <c r="G18" i="3"/>
  <c r="G19" i="3"/>
  <c r="G23" i="3"/>
  <c r="F23" i="3"/>
  <c r="F18" i="3" s="1"/>
  <c r="F19" i="3"/>
  <c r="E19" i="3"/>
  <c r="E18" i="3" s="1"/>
  <c r="E23" i="3"/>
  <c r="E10" i="3"/>
  <c r="E11" i="3"/>
  <c r="D19" i="3"/>
  <c r="D18" i="3" s="1"/>
  <c r="D23" i="3"/>
  <c r="D10" i="3"/>
  <c r="D11" i="3"/>
  <c r="F15" i="9" l="1"/>
  <c r="D15" i="9"/>
  <c r="C15" i="9"/>
  <c r="E15" i="9"/>
  <c r="C6" i="9"/>
  <c r="F11" i="3"/>
  <c r="F10" i="3"/>
</calcChain>
</file>

<file path=xl/sharedStrings.xml><?xml version="1.0" encoding="utf-8"?>
<sst xmlns="http://schemas.openxmlformats.org/spreadsheetml/2006/main" count="292" uniqueCount="115">
  <si>
    <t>PRIHODI UKUPNO</t>
  </si>
  <si>
    <t>RASHODI UKUPNO</t>
  </si>
  <si>
    <t>RAZLIKA - VIŠAK / MANJAK</t>
  </si>
  <si>
    <t>NETO FINANCIRANJE</t>
  </si>
  <si>
    <t>VIŠAK / MANJAK + NETO FINANCIRANJE</t>
  </si>
  <si>
    <t xml:space="preserve">A. RAČUN PRIHODA I RASHODA 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</si>
  <si>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</si>
  <si>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</si>
  <si>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</si>
  <si>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</si>
  <si>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</si>
  <si>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B. RAČUN FINANCIRANJA</t>
  </si>
  <si>
    <t>I. OPĆI DIO</t>
  </si>
  <si>
    <t>Materijalni rashodi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</si>
  <si>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</si>
  <si>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</si>
  <si>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</si>
  <si>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</si>
  <si>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3 Vlastiti prihodi</t>
  </si>
  <si>
    <t>31 Vlastiti prihodi</t>
  </si>
  <si>
    <t>FINANCIJSKI PLAN PRORAČUNSKOG KORISNIKA DRŽAVNOG PRORAČUNA
ZA 2023. I PROJEKCIJE ZA 2024. I 2025. GODINU</t>
  </si>
  <si>
    <t>A. SAŽETAK RAČUNA PRIHODA I RASHODA</t>
  </si>
  <si>
    <t>B. SAŽETAK RAČUNA FINANCIRANJA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</si>
  <si>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</si>
  <si>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</si>
  <si>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</si>
  <si>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</si>
  <si>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</si>
  <si>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</si>
  <si>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RAZLIKA PRIMITAKA I IZDATAKA</t>
  </si>
  <si>
    <t>PRIJENOS SREDSTAVA U SLJEDEĆE RAZDOBLJE</t>
  </si>
  <si>
    <t>Napomena:  Iznosi u stupcu "Izvršenje 2022." preračunavaju se iz kuna u eure prema fiksnom tečaju konverzije (1 EUR=7,53450 kuna) i po pravilima za preračunavanje i zaokruživanje.</t>
  </si>
  <si>
    <t>IZVRŠENJE
2022.</t>
  </si>
  <si>
    <t>TEKUĆI PLAN
2023.</t>
  </si>
  <si>
    <t>PLAN 
ZA 2024.</t>
  </si>
  <si>
    <t>PROJEKCIJA 
ZA 2025.</t>
  </si>
  <si>
    <t>PROJEKCIJA 
ZA 2026.</t>
  </si>
  <si>
    <t>A1. PRIHODI I RASHODI PREMA EKONOMSKOJ KLASIFIKACIJI</t>
  </si>
  <si>
    <t>A2. PRIHODI I RASHODI PREMA IZVORIMA FINANCIRANJA</t>
  </si>
  <si>
    <t>UKUPNO PRIHODI</t>
  </si>
  <si>
    <t>UKUPNO RASHODI</t>
  </si>
  <si>
    <t>A3. RASHODI PREMA FUNKCIJSKOJ KLASIFIKACIJI</t>
  </si>
  <si>
    <t>B1. RAČUN FINANCIRANJA PREMA EKONOMSKOJ KLASIFIKACIJI</t>
  </si>
  <si>
    <t>B2. RAČUN FINANCIRANJA PREMA IZVORIMA FINANCIRANJA</t>
  </si>
  <si>
    <t>Prihodi iz nadležnog proračuna</t>
  </si>
  <si>
    <t>Financijski rashodi</t>
  </si>
  <si>
    <t>Rashodi za dodatna ulaganja u nefinancijsku imovinu</t>
  </si>
  <si>
    <t>UKUPNI RASHODI</t>
  </si>
  <si>
    <t>08 Rekreacija, kultura i religija</t>
  </si>
  <si>
    <t>082 Službe kulture</t>
  </si>
  <si>
    <t>0820 Službe kulture</t>
  </si>
  <si>
    <t>Prihodi od upravnih i administrativnih pristojbi</t>
  </si>
  <si>
    <t>4 Prihodi za posebne namjene</t>
  </si>
  <si>
    <t>43 Ostali prihodi za posebne namjene</t>
  </si>
  <si>
    <t>5 Pomoći</t>
  </si>
  <si>
    <t xml:space="preserve">  43 Ostali prihodi za posebe namjene</t>
  </si>
  <si>
    <t xml:space="preserve">  52 Ostale pomoći</t>
  </si>
  <si>
    <t>UKUPNO PRIMICI</t>
  </si>
  <si>
    <t>UKUPNO IZDACI</t>
  </si>
  <si>
    <t>Šifra</t>
  </si>
  <si>
    <t xml:space="preserve">Naziv </t>
  </si>
  <si>
    <t>RAZDJEL 055</t>
  </si>
  <si>
    <t>Ministarstvo kulture i medija</t>
  </si>
  <si>
    <t>GLAVA 05535</t>
  </si>
  <si>
    <t>Arhivi</t>
  </si>
  <si>
    <t>GLAVNI PROGRAM 01</t>
  </si>
  <si>
    <t>Redovna djelatnost Državnog arhiva u Karlovcu</t>
  </si>
  <si>
    <t>PROGRAM 1001</t>
  </si>
  <si>
    <t>Tekući rashodi poslovanja</t>
  </si>
  <si>
    <t>Aktivnost A78300004</t>
  </si>
  <si>
    <t>Administracija i upravljanje</t>
  </si>
  <si>
    <t>Izvor financiranja 11</t>
  </si>
  <si>
    <t>Opći prihodi i primici</t>
  </si>
  <si>
    <t>Razred 3</t>
  </si>
  <si>
    <t>Skupina 31</t>
  </si>
  <si>
    <t>GLAVNI PROGRAM 02</t>
  </si>
  <si>
    <t>Programska djelatnost Državnog arhiva u Karlovcu</t>
  </si>
  <si>
    <t>PROGRAM 1002</t>
  </si>
  <si>
    <t>Arhivska djelatnost</t>
  </si>
  <si>
    <t>Aktivnost A56502804</t>
  </si>
  <si>
    <t>Nabava repromaterijala</t>
  </si>
  <si>
    <t>Skupina 32</t>
  </si>
  <si>
    <t>Izdavačka djelatnost</t>
  </si>
  <si>
    <t>PROGRAM 1003</t>
  </si>
  <si>
    <t>Investicijska potpora</t>
  </si>
  <si>
    <t>Radovi na elektroinstalacijama</t>
  </si>
  <si>
    <t>Ličilački radovi</t>
  </si>
  <si>
    <t>Nabava poličnih regala</t>
  </si>
  <si>
    <t>Razred 4</t>
  </si>
  <si>
    <t>Rashodi za nabavu nefin.imovine</t>
  </si>
  <si>
    <t>Skupina 42</t>
  </si>
  <si>
    <t>Rashodi za nabavu proizvedene dugotrajne imovine</t>
  </si>
  <si>
    <t>Nabava opreme za KIR</t>
  </si>
  <si>
    <t>PROGRAM 1004</t>
  </si>
  <si>
    <t>Informatizacija</t>
  </si>
  <si>
    <t>Nabava računalne opreme</t>
  </si>
  <si>
    <t>GLAVNI PROGRAM 03</t>
  </si>
  <si>
    <t>PROGRAM 1005</t>
  </si>
  <si>
    <t>Aktivnost A78300104</t>
  </si>
  <si>
    <t>Izvor financiranja 31</t>
  </si>
  <si>
    <t>Vlastiti prihodi</t>
  </si>
  <si>
    <t>GLAVNI PROGRAM 04</t>
  </si>
  <si>
    <t>PROGRAM 1006</t>
  </si>
  <si>
    <t>GLAVNI PROGRAM 05</t>
  </si>
  <si>
    <t>PROGRAM 1007</t>
  </si>
  <si>
    <t>Izvor financiranja 52</t>
  </si>
  <si>
    <t>SVEUKUPNO</t>
  </si>
  <si>
    <t>Redovna  djelatnost Državnog arhiva u Karlovcu</t>
  </si>
  <si>
    <t>Pomoći</t>
  </si>
  <si>
    <t>Pripravnici</t>
  </si>
  <si>
    <t>Izrada energetskog certifikata</t>
  </si>
  <si>
    <t>0</t>
  </si>
  <si>
    <t>Skupina 45</t>
  </si>
  <si>
    <t>Rashodi za ulaganja u nefinancijsku imovinu</t>
  </si>
  <si>
    <t>Izrada projekta energetske obnove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</si>
</sst>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0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173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0" fontId="13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left" wrapText="1"/>
    </xf>
    <xf numFmtId="0" fontId="11" fillId="0" borderId="0" xfId="0" applyFont="1" applyAlignment="1">
      <alignment vertical="center"/>
    </xf>
    <xf numFmtId="0" fontId="6" fillId="3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6" fillId="0" borderId="0" xfId="0" applyFont="1"/>
    <xf numFmtId="4" fontId="3" fillId="2" borderId="3" xfId="0" applyNumberFormat="1" applyFont="1" applyFill="1" applyBorder="1" applyAlignment="1">
      <alignment horizontal="right"/>
    </xf>
    <xf numFmtId="43" fontId="11" fillId="2" borderId="3" xfId="1" applyFont="1" applyFill="1" applyBorder="1" applyAlignment="1">
      <alignment horizontal="right" vertical="center" wrapText="1"/>
    </xf>
    <xf numFmtId="43" fontId="3" fillId="2" borderId="3" xfId="1" applyFont="1" applyFill="1" applyBorder="1" applyAlignment="1">
      <alignment horizontal="right"/>
    </xf>
    <xf numFmtId="43" fontId="9" fillId="2" borderId="3" xfId="1" applyFont="1" applyFill="1" applyBorder="1" applyAlignment="1">
      <alignment horizontal="right" vertical="center" wrapText="1"/>
    </xf>
    <xf numFmtId="43" fontId="0" fillId="0" borderId="3" xfId="1" applyFont="1" applyBorder="1" applyAlignment="1">
      <alignment horizontal="right"/>
    </xf>
    <xf numFmtId="43" fontId="11" fillId="2" borderId="3" xfId="1" applyFont="1" applyFill="1" applyBorder="1" applyAlignment="1">
      <alignment vertical="center" wrapText="1"/>
    </xf>
    <xf numFmtId="43" fontId="9" fillId="2" borderId="3" xfId="1" applyFont="1" applyFill="1" applyBorder="1" applyAlignment="1">
      <alignment vertical="center" wrapText="1"/>
    </xf>
    <xf numFmtId="43" fontId="0" fillId="0" borderId="3" xfId="1" applyFont="1" applyBorder="1" applyAlignment="1"/>
    <xf numFmtId="43" fontId="3" fillId="2" borderId="3" xfId="1" applyFont="1" applyFill="1" applyBorder="1" applyAlignment="1"/>
    <xf numFmtId="43" fontId="0" fillId="0" borderId="3" xfId="1" applyFont="1" applyBorder="1"/>
    <xf numFmtId="0" fontId="11" fillId="4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center" wrapText="1"/>
    </xf>
    <xf numFmtId="4" fontId="6" fillId="2" borderId="3" xfId="0" applyNumberFormat="1" applyFont="1" applyFill="1" applyBorder="1" applyAlignment="1">
      <alignment horizontal="right"/>
    </xf>
    <xf numFmtId="0" fontId="9" fillId="2" borderId="4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 indent="7"/>
    </xf>
    <xf numFmtId="0" fontId="9" fillId="2" borderId="2" xfId="0" applyFont="1" applyFill="1" applyBorder="1" applyAlignment="1">
      <alignment horizontal="left" vertical="center" wrapText="1" indent="7"/>
    </xf>
    <xf numFmtId="0" fontId="9" fillId="2" borderId="4" xfId="0" applyFont="1" applyFill="1" applyBorder="1" applyAlignment="1">
      <alignment horizontal="left" vertical="center" wrapText="1" indent="7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/>
    <xf numFmtId="43" fontId="2" fillId="0" borderId="0" xfId="0" applyNumberFormat="1" applyFont="1" applyAlignment="1">
      <alignment horizontal="center" vertical="center" wrapText="1"/>
    </xf>
    <xf numFmtId="43" fontId="6" fillId="3" borderId="3" xfId="0" quotePrefix="1" applyNumberFormat="1" applyFont="1" applyFill="1" applyBorder="1" applyAlignment="1">
      <alignment horizontal="center" vertical="center" wrapText="1"/>
    </xf>
    <xf numFmtId="43" fontId="6" fillId="0" borderId="3" xfId="0" applyNumberFormat="1" applyFont="1" applyBorder="1" applyAlignment="1">
      <alignment horizontal="center" vertical="center" wrapText="1"/>
    </xf>
    <xf numFmtId="43" fontId="3" fillId="2" borderId="3" xfId="0" applyNumberFormat="1" applyFont="1" applyFill="1" applyBorder="1" applyAlignment="1">
      <alignment horizontal="right"/>
    </xf>
    <xf numFmtId="43" fontId="21" fillId="2" borderId="3" xfId="0" applyNumberFormat="1" applyFont="1" applyFill="1" applyBorder="1" applyAlignment="1">
      <alignment horizontal="right"/>
    </xf>
    <xf numFmtId="43" fontId="6" fillId="2" borderId="3" xfId="0" applyNumberFormat="1" applyFont="1" applyFill="1" applyBorder="1" applyAlignment="1">
      <alignment horizontal="right"/>
    </xf>
    <xf numFmtId="43" fontId="3" fillId="0" borderId="3" xfId="0" applyNumberFormat="1" applyFont="1" applyBorder="1" applyAlignment="1">
      <alignment horizontal="right"/>
    </xf>
    <xf numFmtId="43" fontId="6" fillId="0" borderId="3" xfId="0" applyNumberFormat="1" applyFont="1" applyBorder="1" applyAlignment="1">
      <alignment horizontal="right"/>
    </xf>
    <xf numFmtId="43" fontId="0" fillId="0" borderId="0" xfId="0" applyNumberFormat="1"/>
    <xf numFmtId="2" fontId="0" fillId="0" borderId="0" xfId="0" applyNumberFormat="1"/>
    <xf numFmtId="49" fontId="6" fillId="2" borderId="3" xfId="0" applyNumberFormat="1" applyFont="1" applyFill="1" applyBorder="1" applyAlignment="1">
      <alignment horizontal="right"/>
    </xf>
    <xf numFmtId="49" fontId="3" fillId="2" borderId="3" xfId="0" applyNumberFormat="1" applyFont="1" applyFill="1" applyBorder="1" applyAlignment="1">
      <alignment horizontal="right"/>
    </xf>
    <xf numFmtId="49" fontId="3" fillId="0" borderId="3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2" fontId="9" fillId="3" borderId="3" xfId="0" applyNumberFormat="1" applyFont="1" applyFill="1" applyBorder="1" applyAlignment="1">
      <alignment vertical="center"/>
    </xf>
    <xf numFmtId="2" fontId="9" fillId="0" borderId="3" xfId="0" applyNumberFormat="1" applyFont="1" applyBorder="1" applyAlignment="1">
      <alignment vertical="center" wrapText="1"/>
    </xf>
    <xf numFmtId="2" fontId="6" fillId="0" borderId="3" xfId="0" applyNumberFormat="1" applyFont="1" applyBorder="1" applyAlignment="1">
      <alignment horizontal="right"/>
    </xf>
    <xf numFmtId="2" fontId="6" fillId="0" borderId="3" xfId="0" applyNumberFormat="1" applyFont="1" applyBorder="1" applyAlignment="1">
      <alignment horizontal="right" wrapText="1"/>
    </xf>
    <xf numFmtId="2" fontId="9" fillId="0" borderId="3" xfId="0" applyNumberFormat="1" applyFont="1" applyBorder="1" applyAlignment="1">
      <alignment vertical="center"/>
    </xf>
    <xf numFmtId="2" fontId="9" fillId="3" borderId="3" xfId="0" applyNumberFormat="1" applyFont="1" applyFill="1" applyBorder="1" applyAlignment="1">
      <alignment vertical="center" wrapText="1"/>
    </xf>
    <xf numFmtId="43" fontId="6" fillId="3" borderId="4" xfId="1" applyFont="1" applyFill="1" applyBorder="1" applyAlignment="1">
      <alignment horizontal="center" vertical="center" wrapText="1"/>
    </xf>
    <xf numFmtId="43" fontId="6" fillId="3" borderId="3" xfId="1" quotePrefix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15" fillId="3" borderId="4" xfId="1" applyFont="1" applyFill="1" applyBorder="1" applyAlignment="1">
      <alignment horizontal="center" vertical="center" wrapText="1"/>
    </xf>
    <xf numFmtId="43" fontId="15" fillId="3" borderId="3" xfId="1" quotePrefix="1" applyFont="1" applyFill="1" applyBorder="1" applyAlignment="1">
      <alignment horizontal="center" vertical="center" wrapText="1"/>
    </xf>
    <xf numFmtId="43" fontId="15" fillId="3" borderId="3" xfId="1" applyFont="1" applyFill="1" applyBorder="1" applyAlignment="1">
      <alignment horizontal="center" vertical="center" wrapText="1"/>
    </xf>
    <xf numFmtId="43" fontId="11" fillId="2" borderId="3" xfId="1" applyFont="1" applyFill="1" applyBorder="1" applyAlignment="1">
      <alignment horizontal="left" vertical="center" wrapText="1"/>
    </xf>
    <xf numFmtId="43" fontId="9" fillId="2" borderId="3" xfId="1" applyFont="1" applyFill="1" applyBorder="1" applyAlignment="1">
      <alignment horizontal="left" vertical="center" wrapText="1"/>
    </xf>
    <xf numFmtId="43" fontId="3" fillId="2" borderId="3" xfId="1" applyFont="1" applyFill="1" applyBorder="1"/>
    <xf numFmtId="43" fontId="9" fillId="2" borderId="3" xfId="1" quotePrefix="1" applyFont="1" applyFill="1" applyBorder="1" applyAlignment="1">
      <alignment horizontal="left" vertical="center"/>
    </xf>
    <xf numFmtId="43" fontId="0" fillId="0" borderId="0" xfId="1" applyFont="1"/>
    <xf numFmtId="43" fontId="6" fillId="2" borderId="3" xfId="1" applyFont="1" applyFill="1" applyBorder="1" applyAlignment="1">
      <alignment horizontal="right"/>
    </xf>
    <xf numFmtId="43" fontId="9" fillId="2" borderId="3" xfId="1" quotePrefix="1" applyFont="1" applyFill="1" applyBorder="1" applyAlignment="1">
      <alignment horizontal="right" vertical="center"/>
    </xf>
    <xf numFmtId="43" fontId="10" fillId="2" borderId="3" xfId="1" quotePrefix="1" applyFont="1" applyFill="1" applyBorder="1" applyAlignment="1">
      <alignment horizontal="right" vertical="center"/>
    </xf>
    <xf numFmtId="43" fontId="11" fillId="2" borderId="3" xfId="1" applyFont="1" applyFill="1" applyBorder="1" applyAlignment="1">
      <alignment horizontal="left" vertical="center"/>
    </xf>
    <xf numFmtId="43" fontId="3" fillId="2" borderId="3" xfId="1" applyFont="1" applyFill="1" applyBorder="1" applyAlignment="1">
      <alignment horizontal="right" wrapText="1"/>
    </xf>
    <xf numFmtId="43" fontId="10" fillId="2" borderId="3" xfId="1" quotePrefix="1" applyFont="1" applyFill="1" applyBorder="1" applyAlignment="1">
      <alignment horizontal="left" vertical="center"/>
    </xf>
    <xf numFmtId="43" fontId="10" fillId="2" borderId="3" xfId="1" quotePrefix="1" applyFont="1" applyFill="1" applyBorder="1" applyAlignment="1">
      <alignment horizontal="left" vertical="center" wrapText="1" indent="1"/>
    </xf>
    <xf numFmtId="43" fontId="10" fillId="2" borderId="3" xfId="1" applyFont="1" applyFill="1" applyBorder="1" applyAlignment="1">
      <alignment horizontal="left" vertical="center" wrapText="1" indent="1"/>
    </xf>
    <xf numFmtId="43" fontId="10" fillId="2" borderId="3" xfId="1" applyFont="1" applyFill="1" applyBorder="1" applyAlignment="1">
      <alignment horizontal="left" vertical="center" wrapText="1"/>
    </xf>
    <xf numFmtId="43" fontId="10" fillId="2" borderId="3" xfId="1" quotePrefix="1" applyFont="1" applyFill="1" applyBorder="1" applyAlignment="1">
      <alignment horizontal="left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1" fillId="0" borderId="1" xfId="0" quotePrefix="1" applyFont="1" applyBorder="1" applyAlignment="1">
      <alignment horizontal="left" vertical="center" wrapText="1"/>
    </xf>
    <xf numFmtId="43" fontId="6" fillId="3" borderId="1" xfId="1" applyFont="1" applyFill="1" applyBorder="1" applyAlignment="1">
      <alignment horizontal="center" vertical="center" wrapText="1"/>
    </xf>
    <xf numFmtId="43" fontId="6" fillId="3" borderId="2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43" fontId="15" fillId="3" borderId="1" xfId="1" applyFont="1" applyFill="1" applyBorder="1" applyAlignment="1">
      <alignment horizontal="center" vertical="center" wrapText="1"/>
    </xf>
    <xf numFmtId="43" fontId="15" fillId="3" borderId="2" xfId="1" applyFont="1" applyFill="1" applyBorder="1" applyAlignment="1">
      <alignment horizontal="center" vertical="center" wrapText="1"/>
    </xf>
    <xf numFmtId="43" fontId="15" fillId="3" borderId="4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 indent="4"/>
    </xf>
    <xf numFmtId="0" fontId="11" fillId="2" borderId="2" xfId="0" applyFont="1" applyFill="1" applyBorder="1" applyAlignment="1">
      <alignment horizontal="left" vertical="center" wrapText="1" indent="4"/>
    </xf>
    <xf numFmtId="0" fontId="11" fillId="2" borderId="4" xfId="0" applyFont="1" applyFill="1" applyBorder="1" applyAlignment="1">
      <alignment horizontal="left" vertical="center" wrapText="1" indent="4"/>
    </xf>
    <xf numFmtId="0" fontId="9" fillId="2" borderId="1" xfId="0" applyFont="1" applyFill="1" applyBorder="1" applyAlignment="1">
      <alignment horizontal="left" vertical="center" wrapText="1" indent="5"/>
    </xf>
    <xf numFmtId="0" fontId="9" fillId="2" borderId="2" xfId="0" applyFont="1" applyFill="1" applyBorder="1" applyAlignment="1">
      <alignment horizontal="left" vertical="center" wrapText="1" indent="5"/>
    </xf>
    <xf numFmtId="0" fontId="9" fillId="2" borderId="4" xfId="0" applyFont="1" applyFill="1" applyBorder="1" applyAlignment="1">
      <alignment horizontal="left" vertical="center" wrapText="1" indent="5"/>
    </xf>
    <xf numFmtId="0" fontId="11" fillId="2" borderId="1" xfId="0" applyFont="1" applyFill="1" applyBorder="1" applyAlignment="1">
      <alignment horizontal="left" vertical="center" wrapText="1" indent="7"/>
    </xf>
    <xf numFmtId="0" fontId="19" fillId="0" borderId="2" xfId="0" applyFont="1" applyBorder="1" applyAlignment="1">
      <alignment horizontal="left" vertical="center" wrapText="1" indent="7"/>
    </xf>
    <xf numFmtId="0" fontId="19" fillId="0" borderId="4" xfId="0" applyFont="1" applyBorder="1" applyAlignment="1">
      <alignment horizontal="left" vertical="center" wrapText="1" indent="7"/>
    </xf>
    <xf numFmtId="0" fontId="9" fillId="2" borderId="1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 indent="6"/>
    </xf>
    <xf numFmtId="0" fontId="9" fillId="2" borderId="2" xfId="0" applyFont="1" applyFill="1" applyBorder="1" applyAlignment="1">
      <alignment horizontal="left" vertical="center" wrapText="1" indent="6"/>
    </xf>
    <xf numFmtId="0" fontId="9" fillId="2" borderId="4" xfId="0" applyFont="1" applyFill="1" applyBorder="1" applyAlignment="1">
      <alignment horizontal="left" vertical="center" wrapText="1" indent="6"/>
    </xf>
    <xf numFmtId="0" fontId="9" fillId="2" borderId="1" xfId="0" applyFont="1" applyFill="1" applyBorder="1" applyAlignment="1">
      <alignment horizontal="left" vertical="center" wrapText="1" indent="7"/>
    </xf>
    <xf numFmtId="0" fontId="9" fillId="2" borderId="2" xfId="0" applyFont="1" applyFill="1" applyBorder="1" applyAlignment="1">
      <alignment horizontal="left" vertical="center" wrapText="1" indent="7"/>
    </xf>
    <xf numFmtId="0" fontId="9" fillId="2" borderId="4" xfId="0" applyFont="1" applyFill="1" applyBorder="1" applyAlignment="1">
      <alignment horizontal="left" vertical="center" wrapText="1" indent="7"/>
    </xf>
    <xf numFmtId="0" fontId="11" fillId="2" borderId="1" xfId="0" applyFont="1" applyFill="1" applyBorder="1" applyAlignment="1">
      <alignment horizontal="left" vertical="center" wrapText="1" indent="3"/>
    </xf>
    <xf numFmtId="0" fontId="11" fillId="2" borderId="2" xfId="0" applyFont="1" applyFill="1" applyBorder="1" applyAlignment="1">
      <alignment horizontal="left" vertical="center" wrapText="1" indent="3"/>
    </xf>
    <xf numFmtId="0" fontId="11" fillId="2" borderId="4" xfId="0" applyFont="1" applyFill="1" applyBorder="1" applyAlignment="1">
      <alignment horizontal="left" vertical="center" wrapText="1" indent="3"/>
    </xf>
    <xf numFmtId="0" fontId="9" fillId="2" borderId="1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 indent="2"/>
    </xf>
    <xf numFmtId="0" fontId="11" fillId="2" borderId="2" xfId="0" applyFont="1" applyFill="1" applyBorder="1" applyAlignment="1">
      <alignment horizontal="left" vertical="center" wrapText="1" indent="2"/>
    </xf>
    <xf numFmtId="0" fontId="11" fillId="2" borderId="4" xfId="0" applyFont="1" applyFill="1" applyBorder="1" applyAlignment="1">
      <alignment horizontal="left" vertical="center" wrapText="1" indent="2"/>
    </xf>
    <xf numFmtId="0" fontId="11" fillId="2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 indent="1"/>
    </xf>
    <xf numFmtId="0" fontId="11" fillId="2" borderId="2" xfId="0" applyFont="1" applyFill="1" applyBorder="1" applyAlignment="1">
      <alignment horizontal="left" vertical="center" wrapText="1" indent="1"/>
    </xf>
    <xf numFmtId="0" fontId="11" fillId="2" borderId="4" xfId="0" applyFont="1" applyFill="1" applyBorder="1" applyAlignment="1">
      <alignment horizontal="left" vertical="center" wrapText="1" indent="1"/>
    </xf>
    <xf numFmtId="49" fontId="2" fillId="0" borderId="0" xfId="0" applyNumberFormat="1" applyFont="1" applyAlignment="1">
      <alignment horizontal="center" vertical="center" wrapText="1"/>
    </xf>
    <xf numFmtId="49" fontId="11" fillId="2" borderId="3" xfId="1" applyNumberFormat="1" applyFont="1" applyFill="1" applyBorder="1" applyAlignment="1">
      <alignment horizontal="left" vertical="center" wrapText="1"/>
    </xf>
    <xf numFmtId="49" fontId="9" fillId="2" borderId="3" xfId="1" applyNumberFormat="1" applyFont="1" applyFill="1" applyBorder="1" applyAlignment="1">
      <alignment horizontal="left" vertical="center" wrapText="1"/>
    </xf>
    <xf numFmtId="49" fontId="9" fillId="2" borderId="3" xfId="1" quotePrefix="1" applyNumberFormat="1" applyFont="1" applyFill="1" applyBorder="1" applyAlignment="1">
      <alignment horizontal="left" vertical="center"/>
    </xf>
    <xf numFmtId="49" fontId="0" fillId="0" borderId="0" xfId="1" applyNumberFormat="1" applyFont="1"/>
    <xf numFmtId="49" fontId="11" fillId="2" borderId="3" xfId="1" applyNumberFormat="1" applyFont="1" applyFill="1" applyBorder="1" applyAlignment="1">
      <alignment horizontal="left" vertical="center"/>
    </xf>
    <xf numFmtId="49" fontId="0" fillId="0" borderId="0" xfId="0" applyNumberFormat="1"/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0"/>
  <sheetViews>
    <sheetView topLeftCell="A4" workbookViewId="0">
      <selection activeCell="G24" sqref="G24"/>
    </sheetView>
  </sheetViews>
  <sheetFormatPr defaultRowHeight="15" x14ac:dyDescent="0.25"/>
  <cols>
    <col min="5" max="5" width="25.28515625" customWidth="1"/>
    <col min="6" max="10" width="19.42578125" customWidth="1"/>
    <col min="11" max="12" width="25.28515625" customWidth="1"/>
  </cols>
  <sheetData>
    <row r="1" spans="1:12" ht="42" customHeight="1" x14ac:dyDescent="0.25">
      <c r="A1" s="110" t="s">
        <v>20</v>
      </c>
      <c r="B1" s="110"/>
      <c r="C1" s="110"/>
      <c r="D1" s="110"/>
      <c r="E1" s="110"/>
      <c r="F1" s="110"/>
      <c r="G1" s="110"/>
      <c r="H1" s="110"/>
      <c r="I1" s="110"/>
      <c r="J1" s="110"/>
      <c r="K1" s="22"/>
      <c r="L1" s="22"/>
    </row>
    <row r="2" spans="1:12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5.75" customHeight="1" x14ac:dyDescent="0.25">
      <c r="A3" s="110" t="s">
        <v>12</v>
      </c>
      <c r="B3" s="110"/>
      <c r="C3" s="110"/>
      <c r="D3" s="110"/>
      <c r="E3" s="110"/>
      <c r="F3" s="110"/>
      <c r="G3" s="110"/>
      <c r="H3" s="110"/>
      <c r="I3" s="110"/>
      <c r="J3" s="110"/>
      <c r="K3" s="20"/>
      <c r="L3" s="20"/>
    </row>
    <row r="4" spans="1:12" ht="18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</row>
    <row r="5" spans="1:12" ht="18" customHeight="1" x14ac:dyDescent="0.25">
      <c r="A5" s="110" t="s">
        <v>21</v>
      </c>
      <c r="B5" s="110"/>
      <c r="C5" s="110"/>
      <c r="D5" s="110"/>
      <c r="E5" s="110"/>
      <c r="F5" s="110"/>
      <c r="G5" s="110"/>
      <c r="H5" s="110"/>
      <c r="I5" s="110"/>
      <c r="J5" s="110"/>
      <c r="K5" s="19"/>
      <c r="L5" s="19"/>
    </row>
    <row r="6" spans="1:12" ht="18" x14ac:dyDescent="0.25">
      <c r="A6" s="1"/>
      <c r="B6" s="2"/>
      <c r="C6" s="2"/>
      <c r="D6" s="2"/>
      <c r="E6" s="7"/>
      <c r="F6" s="7"/>
      <c r="G6" s="7"/>
      <c r="H6" s="8"/>
      <c r="I6" s="8"/>
      <c r="J6" s="16"/>
    </row>
    <row r="7" spans="1:12" ht="25.5" x14ac:dyDescent="0.25">
      <c r="A7" s="114" t="s">
        <v>10</v>
      </c>
      <c r="B7" s="115"/>
      <c r="C7" s="115"/>
      <c r="D7" s="115"/>
      <c r="E7" s="115"/>
      <c r="F7" s="23" t="s">
        <v>32</v>
      </c>
      <c r="G7" s="23" t="s">
        <v>33</v>
      </c>
      <c r="H7" s="4" t="s">
        <v>34</v>
      </c>
      <c r="I7" s="4" t="s">
        <v>35</v>
      </c>
      <c r="J7" s="4" t="s">
        <v>36</v>
      </c>
    </row>
    <row r="8" spans="1:12" ht="12" customHeight="1" x14ac:dyDescent="0.25">
      <c r="A8" s="105">
        <v>1</v>
      </c>
      <c r="B8" s="105"/>
      <c r="C8" s="105"/>
      <c r="D8" s="105"/>
      <c r="E8" s="105"/>
      <c r="F8" s="32">
        <v>2</v>
      </c>
      <c r="G8" s="32">
        <v>3</v>
      </c>
      <c r="H8" s="33">
        <v>4</v>
      </c>
      <c r="I8" s="33">
        <v>5</v>
      </c>
      <c r="J8" s="33">
        <v>6</v>
      </c>
    </row>
    <row r="9" spans="1:12" x14ac:dyDescent="0.25">
      <c r="A9" s="111" t="s">
        <v>23</v>
      </c>
      <c r="B9" s="113"/>
      <c r="C9" s="113"/>
      <c r="D9" s="113"/>
      <c r="E9" s="119"/>
      <c r="F9" s="24">
        <v>493295.43</v>
      </c>
      <c r="G9" s="24">
        <v>540807.72</v>
      </c>
      <c r="H9" s="77">
        <v>638781</v>
      </c>
      <c r="I9" s="77">
        <v>642181</v>
      </c>
      <c r="J9" s="77">
        <v>646181</v>
      </c>
    </row>
    <row r="10" spans="1:12" x14ac:dyDescent="0.25">
      <c r="A10" s="118" t="s">
        <v>24</v>
      </c>
      <c r="B10" s="119"/>
      <c r="C10" s="119"/>
      <c r="D10" s="119"/>
      <c r="E10" s="119"/>
      <c r="F10" s="24">
        <v>0</v>
      </c>
      <c r="G10" s="24">
        <v>0</v>
      </c>
      <c r="H10" s="15">
        <v>0</v>
      </c>
      <c r="I10" s="15">
        <v>0</v>
      </c>
      <c r="J10" s="15">
        <v>0</v>
      </c>
    </row>
    <row r="11" spans="1:12" x14ac:dyDescent="0.25">
      <c r="A11" s="116" t="s">
        <v>0</v>
      </c>
      <c r="B11" s="107"/>
      <c r="C11" s="107"/>
      <c r="D11" s="107"/>
      <c r="E11" s="117"/>
      <c r="F11" s="25">
        <f>SUM(F9:F10)</f>
        <v>493295.43</v>
      </c>
      <c r="G11" s="25">
        <f t="shared" ref="G11:J11" si="0">SUM(G9:G10)</f>
        <v>540807.72</v>
      </c>
      <c r="H11" s="78">
        <f t="shared" si="0"/>
        <v>638781</v>
      </c>
      <c r="I11" s="78">
        <f t="shared" si="0"/>
        <v>642181</v>
      </c>
      <c r="J11" s="78">
        <f t="shared" si="0"/>
        <v>646181</v>
      </c>
    </row>
    <row r="12" spans="1:12" x14ac:dyDescent="0.25">
      <c r="A12" s="120" t="s">
        <v>25</v>
      </c>
      <c r="B12" s="113"/>
      <c r="C12" s="113"/>
      <c r="D12" s="113"/>
      <c r="E12" s="113"/>
      <c r="F12" s="79">
        <v>500584.6</v>
      </c>
      <c r="G12" s="79">
        <v>531005.73</v>
      </c>
      <c r="H12" s="80">
        <v>608789</v>
      </c>
      <c r="I12" s="80">
        <v>612189</v>
      </c>
      <c r="J12" s="81">
        <v>616189</v>
      </c>
    </row>
    <row r="13" spans="1:12" x14ac:dyDescent="0.25">
      <c r="A13" s="118" t="s">
        <v>26</v>
      </c>
      <c r="B13" s="119"/>
      <c r="C13" s="119"/>
      <c r="D13" s="119"/>
      <c r="E13" s="119"/>
      <c r="F13" s="82">
        <v>9187.2999999999993</v>
      </c>
      <c r="G13" s="82">
        <v>20575.7</v>
      </c>
      <c r="H13" s="80">
        <v>38612</v>
      </c>
      <c r="I13" s="80">
        <v>38612</v>
      </c>
      <c r="J13" s="81">
        <v>38612</v>
      </c>
    </row>
    <row r="14" spans="1:12" x14ac:dyDescent="0.25">
      <c r="A14" s="17" t="s">
        <v>1</v>
      </c>
      <c r="B14" s="18"/>
      <c r="C14" s="18"/>
      <c r="D14" s="18"/>
      <c r="E14" s="18"/>
      <c r="F14" s="78">
        <f>SUM(F12:F13)</f>
        <v>509771.89999999997</v>
      </c>
      <c r="G14" s="78">
        <f t="shared" ref="G14:J14" si="1">SUM(G12:G13)</f>
        <v>551581.42999999993</v>
      </c>
      <c r="H14" s="78">
        <f t="shared" si="1"/>
        <v>647401</v>
      </c>
      <c r="I14" s="78">
        <f t="shared" si="1"/>
        <v>650801</v>
      </c>
      <c r="J14" s="78">
        <f t="shared" si="1"/>
        <v>654801</v>
      </c>
    </row>
    <row r="15" spans="1:12" x14ac:dyDescent="0.25">
      <c r="A15" s="106" t="s">
        <v>2</v>
      </c>
      <c r="B15" s="107"/>
      <c r="C15" s="107"/>
      <c r="D15" s="107"/>
      <c r="E15" s="107"/>
      <c r="F15" s="83">
        <f>F11-F14</f>
        <v>-16476.469999999972</v>
      </c>
      <c r="G15" s="83">
        <f t="shared" ref="G15:J15" si="2">G11-G14</f>
        <v>-10773.709999999963</v>
      </c>
      <c r="H15" s="83">
        <f t="shared" si="2"/>
        <v>-8620</v>
      </c>
      <c r="I15" s="83">
        <f t="shared" si="2"/>
        <v>-8620</v>
      </c>
      <c r="J15" s="83">
        <f t="shared" si="2"/>
        <v>-8620</v>
      </c>
    </row>
    <row r="16" spans="1:12" ht="18" x14ac:dyDescent="0.25">
      <c r="A16" s="5"/>
      <c r="B16" s="9"/>
      <c r="C16" s="9"/>
      <c r="D16" s="9"/>
      <c r="E16" s="9"/>
      <c r="F16" s="9"/>
      <c r="G16" s="9"/>
      <c r="H16" s="9"/>
      <c r="I16" s="9"/>
      <c r="J16" s="3"/>
      <c r="K16" s="3"/>
      <c r="L16" s="3"/>
    </row>
    <row r="17" spans="1:12" ht="18" customHeight="1" x14ac:dyDescent="0.25">
      <c r="A17" s="110" t="s">
        <v>22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9"/>
      <c r="L17" s="19"/>
    </row>
    <row r="18" spans="1:12" ht="18" x14ac:dyDescent="0.25">
      <c r="A18" s="5"/>
      <c r="B18" s="9"/>
      <c r="C18" s="9"/>
      <c r="D18" s="9"/>
      <c r="E18" s="9"/>
      <c r="F18" s="9"/>
      <c r="G18" s="9"/>
      <c r="H18" s="3"/>
      <c r="I18" s="3"/>
      <c r="J18" s="3"/>
    </row>
    <row r="19" spans="1:12" ht="25.5" x14ac:dyDescent="0.25">
      <c r="A19" s="114" t="s">
        <v>10</v>
      </c>
      <c r="B19" s="115"/>
      <c r="C19" s="115"/>
      <c r="D19" s="115"/>
      <c r="E19" s="115"/>
      <c r="F19" s="23" t="s">
        <v>32</v>
      </c>
      <c r="G19" s="23" t="s">
        <v>33</v>
      </c>
      <c r="H19" s="4" t="s">
        <v>34</v>
      </c>
      <c r="I19" s="4" t="s">
        <v>35</v>
      </c>
      <c r="J19" s="4" t="s">
        <v>36</v>
      </c>
    </row>
    <row r="20" spans="1:12" ht="12" customHeight="1" x14ac:dyDescent="0.25">
      <c r="A20" s="105">
        <v>1</v>
      </c>
      <c r="B20" s="105"/>
      <c r="C20" s="105"/>
      <c r="D20" s="105"/>
      <c r="E20" s="105"/>
      <c r="F20" s="32">
        <v>2</v>
      </c>
      <c r="G20" s="32">
        <v>3</v>
      </c>
      <c r="H20" s="33">
        <v>4</v>
      </c>
      <c r="I20" s="33">
        <v>5</v>
      </c>
      <c r="J20" s="33">
        <v>6</v>
      </c>
    </row>
    <row r="21" spans="1:12" ht="15.75" customHeight="1" x14ac:dyDescent="0.25">
      <c r="A21" s="111" t="s">
        <v>27</v>
      </c>
      <c r="B21" s="112"/>
      <c r="C21" s="112"/>
      <c r="D21" s="112"/>
      <c r="E21" s="112"/>
      <c r="F21" s="28"/>
      <c r="G21" s="28"/>
      <c r="H21" s="15"/>
      <c r="I21" s="15"/>
      <c r="J21" s="15"/>
    </row>
    <row r="22" spans="1:12" x14ac:dyDescent="0.25">
      <c r="A22" s="111" t="s">
        <v>28</v>
      </c>
      <c r="B22" s="113"/>
      <c r="C22" s="113"/>
      <c r="D22" s="113"/>
      <c r="E22" s="113"/>
      <c r="F22" s="26"/>
      <c r="G22" s="26"/>
      <c r="H22" s="15"/>
      <c r="I22" s="15"/>
      <c r="J22" s="15"/>
    </row>
    <row r="23" spans="1:12" x14ac:dyDescent="0.25">
      <c r="A23" s="116" t="s">
        <v>29</v>
      </c>
      <c r="B23" s="107"/>
      <c r="C23" s="107"/>
      <c r="D23" s="107"/>
      <c r="E23" s="117"/>
      <c r="F23" s="25"/>
      <c r="G23" s="25"/>
      <c r="H23" s="14">
        <v>0</v>
      </c>
      <c r="I23" s="14">
        <v>0</v>
      </c>
      <c r="J23" s="14">
        <v>0</v>
      </c>
    </row>
    <row r="24" spans="1:12" x14ac:dyDescent="0.25">
      <c r="A24" s="108" t="s">
        <v>14</v>
      </c>
      <c r="B24" s="109"/>
      <c r="C24" s="109"/>
      <c r="D24" s="109"/>
      <c r="E24" s="109"/>
      <c r="F24" s="29"/>
      <c r="G24" s="29"/>
      <c r="H24" s="4"/>
      <c r="I24" s="4"/>
      <c r="J24" s="4"/>
    </row>
    <row r="25" spans="1:12" x14ac:dyDescent="0.25">
      <c r="A25" s="108" t="s">
        <v>30</v>
      </c>
      <c r="B25" s="109"/>
      <c r="C25" s="109"/>
      <c r="D25" s="109"/>
      <c r="E25" s="109"/>
      <c r="F25" s="29"/>
      <c r="G25" s="29"/>
      <c r="H25" s="4"/>
      <c r="I25" s="4"/>
      <c r="J25" s="4"/>
    </row>
    <row r="26" spans="1:12" x14ac:dyDescent="0.25">
      <c r="A26" s="106" t="s">
        <v>3</v>
      </c>
      <c r="B26" s="107"/>
      <c r="C26" s="107"/>
      <c r="D26" s="107"/>
      <c r="E26" s="107"/>
      <c r="F26" s="27"/>
      <c r="G26" s="27"/>
      <c r="H26" s="14">
        <v>0</v>
      </c>
      <c r="I26" s="14">
        <v>0</v>
      </c>
      <c r="J26" s="14">
        <v>0</v>
      </c>
    </row>
    <row r="27" spans="1:12" x14ac:dyDescent="0.25">
      <c r="A27" s="106" t="s">
        <v>4</v>
      </c>
      <c r="B27" s="107"/>
      <c r="C27" s="107"/>
      <c r="D27" s="107"/>
      <c r="E27" s="107"/>
      <c r="F27" s="27"/>
      <c r="G27" s="27"/>
      <c r="H27" s="14">
        <v>0</v>
      </c>
      <c r="I27" s="14">
        <v>0</v>
      </c>
      <c r="J27" s="14">
        <v>0</v>
      </c>
    </row>
    <row r="28" spans="1:12" ht="11.25" customHeight="1" x14ac:dyDescent="0.25">
      <c r="A28" s="11"/>
      <c r="B28" s="12"/>
      <c r="C28" s="12"/>
      <c r="D28" s="12"/>
      <c r="E28" s="12"/>
      <c r="F28" s="12"/>
      <c r="G28" s="12"/>
      <c r="H28" s="13"/>
      <c r="I28" s="13"/>
      <c r="J28" s="13"/>
      <c r="K28" s="13"/>
      <c r="L28" s="13"/>
    </row>
    <row r="29" spans="1:12" ht="15" customHeight="1" x14ac:dyDescent="0.25">
      <c r="A29" s="30" t="s">
        <v>31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</row>
    <row r="30" spans="1:12" ht="9" customHeight="1" x14ac:dyDescent="0.25"/>
  </sheetData>
  <mergeCells count="21">
    <mergeCell ref="A1:J1"/>
    <mergeCell ref="A3:J3"/>
    <mergeCell ref="A5:J5"/>
    <mergeCell ref="A13:E13"/>
    <mergeCell ref="A15:E15"/>
    <mergeCell ref="A12:E12"/>
    <mergeCell ref="A11:E11"/>
    <mergeCell ref="A9:E9"/>
    <mergeCell ref="A10:E10"/>
    <mergeCell ref="A7:E7"/>
    <mergeCell ref="A8:E8"/>
    <mergeCell ref="A20:E20"/>
    <mergeCell ref="A27:E27"/>
    <mergeCell ref="A24:E24"/>
    <mergeCell ref="A25:E25"/>
    <mergeCell ref="A17:J17"/>
    <mergeCell ref="A21:E21"/>
    <mergeCell ref="A22:E22"/>
    <mergeCell ref="A26:E26"/>
    <mergeCell ref="A19:E19"/>
    <mergeCell ref="A23:E23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5"/>
  <sheetViews>
    <sheetView workbookViewId="0">
      <selection activeCell="L14" sqref="L14"/>
    </sheetView>
  </sheetViews>
  <sheetFormatPr defaultRowHeight="15" x14ac:dyDescent="0.25"/>
  <cols>
    <col min="1" max="1" width="7.42578125" bestFit="1" customWidth="1"/>
    <col min="2" max="2" width="8.42578125" style="172" bestFit="1" customWidth="1"/>
    <col min="3" max="3" width="44.7109375" customWidth="1"/>
    <col min="4" max="8" width="19.42578125" customWidth="1"/>
    <col min="9" max="10" width="25.28515625" customWidth="1"/>
  </cols>
  <sheetData>
    <row r="1" spans="1:10" ht="18" x14ac:dyDescent="0.25">
      <c r="A1" s="5"/>
      <c r="B1" s="166"/>
      <c r="C1" s="5"/>
      <c r="D1" s="5"/>
      <c r="E1" s="5"/>
      <c r="F1" s="5"/>
      <c r="G1" s="5"/>
      <c r="H1" s="5"/>
      <c r="I1" s="5"/>
      <c r="J1" s="5"/>
    </row>
    <row r="2" spans="1:10" ht="15.75" x14ac:dyDescent="0.25">
      <c r="A2" s="110" t="s">
        <v>12</v>
      </c>
      <c r="B2" s="110"/>
      <c r="C2" s="110"/>
      <c r="D2" s="110"/>
      <c r="E2" s="110"/>
      <c r="F2" s="110"/>
      <c r="G2" s="110"/>
      <c r="H2" s="110"/>
      <c r="I2" s="20"/>
      <c r="J2" s="20"/>
    </row>
    <row r="3" spans="1:10" ht="18" x14ac:dyDescent="0.25">
      <c r="A3" s="5"/>
      <c r="B3" s="166"/>
      <c r="C3" s="5"/>
      <c r="D3" s="5"/>
      <c r="E3" s="5"/>
      <c r="F3" s="5"/>
      <c r="G3" s="5"/>
      <c r="H3" s="5"/>
      <c r="I3" s="6"/>
      <c r="J3" s="6"/>
    </row>
    <row r="4" spans="1:10" ht="15.75" x14ac:dyDescent="0.25">
      <c r="A4" s="110" t="s">
        <v>5</v>
      </c>
      <c r="B4" s="110"/>
      <c r="C4" s="110"/>
      <c r="D4" s="110"/>
      <c r="E4" s="110"/>
      <c r="F4" s="110"/>
      <c r="G4" s="110"/>
      <c r="H4" s="110"/>
      <c r="I4" s="19"/>
      <c r="J4" s="19"/>
    </row>
    <row r="5" spans="1:10" ht="18" x14ac:dyDescent="0.25">
      <c r="A5" s="5"/>
      <c r="B5" s="166"/>
      <c r="C5" s="5"/>
      <c r="D5" s="5"/>
      <c r="E5" s="5"/>
      <c r="F5" s="5"/>
      <c r="G5" s="5"/>
      <c r="H5" s="5"/>
      <c r="I5" s="6"/>
      <c r="J5" s="6"/>
    </row>
    <row r="6" spans="1:10" ht="15.75" x14ac:dyDescent="0.25">
      <c r="A6" s="110" t="s">
        <v>37</v>
      </c>
      <c r="B6" s="110"/>
      <c r="C6" s="110"/>
      <c r="D6" s="110"/>
      <c r="E6" s="110"/>
      <c r="F6" s="110"/>
      <c r="G6" s="110"/>
      <c r="H6" s="110"/>
      <c r="I6" s="21"/>
      <c r="J6" s="21"/>
    </row>
    <row r="7" spans="1:10" ht="18" x14ac:dyDescent="0.25">
      <c r="A7" s="5"/>
      <c r="B7" s="166"/>
      <c r="C7" s="5"/>
      <c r="D7" s="5"/>
      <c r="E7" s="5"/>
      <c r="F7" s="5"/>
      <c r="G7" s="5"/>
      <c r="H7" s="5"/>
      <c r="I7" s="6"/>
      <c r="J7" s="6"/>
    </row>
    <row r="8" spans="1:10" ht="25.5" x14ac:dyDescent="0.25">
      <c r="A8" s="121" t="s">
        <v>10</v>
      </c>
      <c r="B8" s="122"/>
      <c r="C8" s="123"/>
      <c r="D8" s="85" t="s">
        <v>32</v>
      </c>
      <c r="E8" s="85" t="s">
        <v>33</v>
      </c>
      <c r="F8" s="86" t="s">
        <v>34</v>
      </c>
      <c r="G8" s="86" t="s">
        <v>35</v>
      </c>
      <c r="H8" s="86" t="s">
        <v>36</v>
      </c>
    </row>
    <row r="9" spans="1:10" s="34" customFormat="1" ht="11.25" x14ac:dyDescent="0.2">
      <c r="A9" s="124">
        <v>1</v>
      </c>
      <c r="B9" s="125"/>
      <c r="C9" s="126"/>
      <c r="D9" s="88">
        <v>2</v>
      </c>
      <c r="E9" s="88">
        <v>3</v>
      </c>
      <c r="F9" s="89">
        <v>4</v>
      </c>
      <c r="G9" s="89">
        <v>5</v>
      </c>
      <c r="H9" s="89">
        <v>6</v>
      </c>
    </row>
    <row r="10" spans="1:10" x14ac:dyDescent="0.25">
      <c r="A10" s="90"/>
      <c r="B10" s="167"/>
      <c r="C10" s="90" t="s">
        <v>39</v>
      </c>
      <c r="D10" s="37">
        <f>SUM(D12:D14)</f>
        <v>493295.43000000005</v>
      </c>
      <c r="E10" s="37">
        <f>SUM(E12:E14)</f>
        <v>540807.72</v>
      </c>
      <c r="F10" s="37">
        <f>SUM(F13:F14)</f>
        <v>638781</v>
      </c>
      <c r="G10" s="37">
        <f t="shared" ref="G10:H10" si="0">SUM(G13:G14)</f>
        <v>642181</v>
      </c>
      <c r="H10" s="37">
        <f t="shared" si="0"/>
        <v>646181</v>
      </c>
    </row>
    <row r="11" spans="1:10" x14ac:dyDescent="0.25">
      <c r="A11" s="90">
        <v>6</v>
      </c>
      <c r="B11" s="167"/>
      <c r="C11" s="90" t="s">
        <v>6</v>
      </c>
      <c r="D11" s="37">
        <f>SUM(D12:D15)</f>
        <v>493295.43000000005</v>
      </c>
      <c r="E11" s="37">
        <f>SUM(E12:E15)</f>
        <v>540807.72</v>
      </c>
      <c r="F11" s="37">
        <f>SUM(F13:F15)</f>
        <v>638781</v>
      </c>
      <c r="G11" s="37">
        <f t="shared" ref="G11:H11" si="1">SUM(G13:G15)</f>
        <v>642181</v>
      </c>
      <c r="H11" s="37">
        <f t="shared" si="1"/>
        <v>646181</v>
      </c>
    </row>
    <row r="12" spans="1:10" x14ac:dyDescent="0.25">
      <c r="A12" s="90"/>
      <c r="B12" s="168">
        <v>65</v>
      </c>
      <c r="C12" s="91" t="s">
        <v>51</v>
      </c>
      <c r="D12" s="37">
        <v>756.52</v>
      </c>
      <c r="E12" s="92">
        <v>0</v>
      </c>
      <c r="F12" s="37">
        <v>0</v>
      </c>
      <c r="G12" s="37">
        <v>0</v>
      </c>
      <c r="H12" s="37">
        <v>0</v>
      </c>
    </row>
    <row r="13" spans="1:10" ht="25.5" x14ac:dyDescent="0.25">
      <c r="A13" s="93"/>
      <c r="B13" s="169">
        <v>66</v>
      </c>
      <c r="C13" s="91" t="s">
        <v>15</v>
      </c>
      <c r="D13" s="38">
        <v>10125.07</v>
      </c>
      <c r="E13" s="41">
        <v>7200.2</v>
      </c>
      <c r="F13" s="37">
        <v>7650</v>
      </c>
      <c r="G13" s="37">
        <v>7650</v>
      </c>
      <c r="H13" s="37">
        <v>7650</v>
      </c>
    </row>
    <row r="14" spans="1:10" x14ac:dyDescent="0.25">
      <c r="A14" s="93"/>
      <c r="B14" s="169">
        <v>67</v>
      </c>
      <c r="C14" s="91" t="s">
        <v>44</v>
      </c>
      <c r="D14" s="38">
        <v>482413.84</v>
      </c>
      <c r="E14" s="41">
        <v>533607.52</v>
      </c>
      <c r="F14" s="37">
        <v>631131</v>
      </c>
      <c r="G14" s="37">
        <v>634531</v>
      </c>
      <c r="H14" s="37">
        <v>638531</v>
      </c>
    </row>
    <row r="15" spans="1:10" x14ac:dyDescent="0.25">
      <c r="A15" s="94"/>
      <c r="B15" s="170"/>
      <c r="C15" s="94"/>
      <c r="D15" s="94"/>
      <c r="E15" s="94"/>
      <c r="F15" s="94"/>
      <c r="G15" s="94"/>
      <c r="H15" s="94"/>
    </row>
    <row r="16" spans="1:10" ht="25.5" customHeight="1" x14ac:dyDescent="0.25">
      <c r="A16" s="121" t="s">
        <v>10</v>
      </c>
      <c r="B16" s="122"/>
      <c r="C16" s="123"/>
      <c r="D16" s="85" t="s">
        <v>32</v>
      </c>
      <c r="E16" s="85" t="s">
        <v>33</v>
      </c>
      <c r="F16" s="86" t="s">
        <v>34</v>
      </c>
      <c r="G16" s="86" t="s">
        <v>35</v>
      </c>
      <c r="H16" s="86" t="s">
        <v>36</v>
      </c>
    </row>
    <row r="17" spans="1:8" s="34" customFormat="1" ht="11.25" x14ac:dyDescent="0.2">
      <c r="A17" s="124">
        <v>1</v>
      </c>
      <c r="B17" s="125"/>
      <c r="C17" s="126"/>
      <c r="D17" s="88">
        <v>2</v>
      </c>
      <c r="E17" s="88">
        <v>3</v>
      </c>
      <c r="F17" s="89">
        <v>4</v>
      </c>
      <c r="G17" s="89">
        <v>5</v>
      </c>
      <c r="H17" s="89">
        <v>6</v>
      </c>
    </row>
    <row r="18" spans="1:8" x14ac:dyDescent="0.25">
      <c r="A18" s="90"/>
      <c r="B18" s="167"/>
      <c r="C18" s="90" t="s">
        <v>40</v>
      </c>
      <c r="D18" s="36">
        <f>D19+D23</f>
        <v>509771.9</v>
      </c>
      <c r="E18" s="36">
        <f>E19+E23</f>
        <v>551581.42999999993</v>
      </c>
      <c r="F18" s="95">
        <f>SUM(F20:F23)</f>
        <v>647401</v>
      </c>
      <c r="G18" s="95">
        <f>SUM(G20:G23)</f>
        <v>650801</v>
      </c>
      <c r="H18" s="95">
        <f>SUM(H20:H23)</f>
        <v>654801</v>
      </c>
    </row>
    <row r="19" spans="1:8" x14ac:dyDescent="0.25">
      <c r="A19" s="90">
        <v>3</v>
      </c>
      <c r="B19" s="167"/>
      <c r="C19" s="90" t="s">
        <v>7</v>
      </c>
      <c r="D19" s="36">
        <f>SUM(D20:D22)</f>
        <v>500584.60000000003</v>
      </c>
      <c r="E19" s="36">
        <f>SUM(E20:E22)</f>
        <v>531005.73</v>
      </c>
      <c r="F19" s="36">
        <f>SUM(F20:F22)</f>
        <v>608789</v>
      </c>
      <c r="G19" s="36">
        <f>SUM(G20:G22)</f>
        <v>612189</v>
      </c>
      <c r="H19" s="36">
        <f>SUM(H20:H22)</f>
        <v>616189</v>
      </c>
    </row>
    <row r="20" spans="1:8" x14ac:dyDescent="0.25">
      <c r="A20" s="90"/>
      <c r="B20" s="168">
        <v>31</v>
      </c>
      <c r="C20" s="91" t="s">
        <v>8</v>
      </c>
      <c r="D20" s="38">
        <v>377960.9</v>
      </c>
      <c r="E20" s="38">
        <v>405677.63</v>
      </c>
      <c r="F20" s="37">
        <v>480400</v>
      </c>
      <c r="G20" s="37">
        <v>483800</v>
      </c>
      <c r="H20" s="37">
        <v>487800</v>
      </c>
    </row>
    <row r="21" spans="1:8" x14ac:dyDescent="0.25">
      <c r="A21" s="93"/>
      <c r="B21" s="169">
        <v>32</v>
      </c>
      <c r="C21" s="93" t="s">
        <v>13</v>
      </c>
      <c r="D21" s="96">
        <v>119976.95</v>
      </c>
      <c r="E21" s="96">
        <v>124664.49</v>
      </c>
      <c r="F21" s="37">
        <v>127709</v>
      </c>
      <c r="G21" s="37">
        <v>127709</v>
      </c>
      <c r="H21" s="37">
        <v>127709</v>
      </c>
    </row>
    <row r="22" spans="1:8" x14ac:dyDescent="0.25">
      <c r="A22" s="93"/>
      <c r="B22" s="169">
        <v>34</v>
      </c>
      <c r="C22" s="93" t="s">
        <v>45</v>
      </c>
      <c r="D22" s="97">
        <v>2646.75</v>
      </c>
      <c r="E22" s="97">
        <v>663.61</v>
      </c>
      <c r="F22" s="37">
        <v>680</v>
      </c>
      <c r="G22" s="37">
        <v>680</v>
      </c>
      <c r="H22" s="37">
        <v>680</v>
      </c>
    </row>
    <row r="23" spans="1:8" x14ac:dyDescent="0.25">
      <c r="A23" s="98">
        <v>4</v>
      </c>
      <c r="B23" s="171"/>
      <c r="C23" s="40" t="s">
        <v>9</v>
      </c>
      <c r="D23" s="36">
        <f>SUM(D24:D25)</f>
        <v>9187.2999999999993</v>
      </c>
      <c r="E23" s="36">
        <f>SUM(E24:E25)</f>
        <v>20575.7</v>
      </c>
      <c r="F23" s="36">
        <f>SUM(F24:F25)</f>
        <v>38612</v>
      </c>
      <c r="G23" s="36">
        <f>SUM(G24:G25)</f>
        <v>38612</v>
      </c>
      <c r="H23" s="36">
        <f>SUM(H24:H25)</f>
        <v>38612</v>
      </c>
    </row>
    <row r="24" spans="1:8" x14ac:dyDescent="0.25">
      <c r="A24" s="91"/>
      <c r="B24" s="168">
        <v>42</v>
      </c>
      <c r="C24" s="41" t="s">
        <v>9</v>
      </c>
      <c r="D24" s="38">
        <v>9187.2999999999993</v>
      </c>
      <c r="E24" s="41">
        <v>20575.7</v>
      </c>
      <c r="F24" s="37">
        <v>7837</v>
      </c>
      <c r="G24" s="37">
        <v>7837</v>
      </c>
      <c r="H24" s="99">
        <v>7837</v>
      </c>
    </row>
    <row r="25" spans="1:8" x14ac:dyDescent="0.25">
      <c r="A25" s="91"/>
      <c r="B25" s="168">
        <v>45</v>
      </c>
      <c r="C25" s="93" t="s">
        <v>46</v>
      </c>
      <c r="D25" s="97">
        <v>0</v>
      </c>
      <c r="E25" s="100">
        <v>0</v>
      </c>
      <c r="F25" s="37">
        <v>30775</v>
      </c>
      <c r="G25" s="37">
        <v>30775</v>
      </c>
      <c r="H25" s="99">
        <v>30775</v>
      </c>
    </row>
  </sheetData>
  <mergeCells count="7">
    <mergeCell ref="A16:C16"/>
    <mergeCell ref="A9:C9"/>
    <mergeCell ref="A17:C17"/>
    <mergeCell ref="A2:H2"/>
    <mergeCell ref="A4:H4"/>
    <mergeCell ref="A6:H6"/>
    <mergeCell ref="A8:C8"/>
  </mergeCells>
  <pageMargins left="0.7" right="0.7" top="0.75" bottom="0.75" header="0.3" footer="0.3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3"/>
  <sheetViews>
    <sheetView workbookViewId="0">
      <selection activeCell="H28" sqref="H28"/>
    </sheetView>
  </sheetViews>
  <sheetFormatPr defaultRowHeight="15" x14ac:dyDescent="0.25"/>
  <cols>
    <col min="1" max="1" width="44.7109375" customWidth="1"/>
    <col min="2" max="6" width="19.42578125" customWidth="1"/>
    <col min="7" max="8" width="25.28515625" customWidth="1"/>
  </cols>
  <sheetData>
    <row r="1" spans="1:8" ht="18" x14ac:dyDescent="0.25">
      <c r="A1" s="5"/>
      <c r="B1" s="5"/>
      <c r="C1" s="5"/>
      <c r="D1" s="5"/>
      <c r="E1" s="5"/>
      <c r="F1" s="5"/>
      <c r="G1" s="5"/>
      <c r="H1" s="5"/>
    </row>
    <row r="2" spans="1:8" ht="15.75" customHeight="1" x14ac:dyDescent="0.25">
      <c r="A2" s="110" t="s">
        <v>38</v>
      </c>
      <c r="B2" s="110"/>
      <c r="C2" s="110"/>
      <c r="D2" s="110"/>
      <c r="E2" s="110"/>
      <c r="F2" s="110"/>
      <c r="G2" s="21"/>
      <c r="H2" s="21"/>
    </row>
    <row r="3" spans="1:8" ht="18" x14ac:dyDescent="0.25">
      <c r="A3" s="5"/>
      <c r="B3" s="5"/>
      <c r="C3" s="5"/>
      <c r="D3" s="5"/>
      <c r="E3" s="5"/>
      <c r="F3" s="5"/>
      <c r="G3" s="6"/>
      <c r="H3" s="6"/>
    </row>
    <row r="4" spans="1:8" ht="25.5" customHeight="1" x14ac:dyDescent="0.25">
      <c r="A4" s="84" t="s">
        <v>10</v>
      </c>
      <c r="B4" s="85" t="s">
        <v>32</v>
      </c>
      <c r="C4" s="85" t="s">
        <v>33</v>
      </c>
      <c r="D4" s="86" t="s">
        <v>34</v>
      </c>
      <c r="E4" s="86" t="s">
        <v>35</v>
      </c>
      <c r="F4" s="86" t="s">
        <v>36</v>
      </c>
    </row>
    <row r="5" spans="1:8" s="34" customFormat="1" ht="11.25" x14ac:dyDescent="0.2">
      <c r="A5" s="87">
        <v>1</v>
      </c>
      <c r="B5" s="88">
        <v>2</v>
      </c>
      <c r="C5" s="88">
        <v>3</v>
      </c>
      <c r="D5" s="89">
        <v>4</v>
      </c>
      <c r="E5" s="89">
        <v>5</v>
      </c>
      <c r="F5" s="89">
        <v>6</v>
      </c>
    </row>
    <row r="6" spans="1:8" x14ac:dyDescent="0.25">
      <c r="A6" s="90" t="s">
        <v>39</v>
      </c>
      <c r="B6" s="36">
        <f>B7+B9+B11</f>
        <v>493295.43000000005</v>
      </c>
      <c r="C6" s="40">
        <f t="shared" ref="C6:F6" si="0">C7+C9+C11</f>
        <v>540807.72</v>
      </c>
      <c r="D6" s="36">
        <f t="shared" si="0"/>
        <v>638781</v>
      </c>
      <c r="E6" s="36">
        <f t="shared" si="0"/>
        <v>642181</v>
      </c>
      <c r="F6" s="36">
        <f t="shared" si="0"/>
        <v>646181</v>
      </c>
    </row>
    <row r="7" spans="1:8" x14ac:dyDescent="0.25">
      <c r="A7" s="90" t="s">
        <v>16</v>
      </c>
      <c r="B7" s="36">
        <f>B8</f>
        <v>482413.84</v>
      </c>
      <c r="C7" s="40">
        <f t="shared" ref="C7:F7" si="1">C8</f>
        <v>533607.52</v>
      </c>
      <c r="D7" s="36">
        <f t="shared" si="1"/>
        <v>631131</v>
      </c>
      <c r="E7" s="36">
        <f t="shared" si="1"/>
        <v>634531</v>
      </c>
      <c r="F7" s="36">
        <f t="shared" si="1"/>
        <v>638531</v>
      </c>
    </row>
    <row r="8" spans="1:8" x14ac:dyDescent="0.25">
      <c r="A8" s="101" t="s">
        <v>17</v>
      </c>
      <c r="B8" s="38">
        <v>482413.84</v>
      </c>
      <c r="C8" s="41">
        <v>533607.52</v>
      </c>
      <c r="D8" s="37">
        <v>631131</v>
      </c>
      <c r="E8" s="37">
        <v>634531</v>
      </c>
      <c r="F8" s="37">
        <v>638531</v>
      </c>
    </row>
    <row r="9" spans="1:8" x14ac:dyDescent="0.25">
      <c r="A9" s="90" t="s">
        <v>18</v>
      </c>
      <c r="B9" s="38">
        <f>B10</f>
        <v>10125.07</v>
      </c>
      <c r="C9" s="41">
        <f t="shared" ref="C9:F9" si="2">C10</f>
        <v>7200.2</v>
      </c>
      <c r="D9" s="38">
        <f t="shared" si="2"/>
        <v>7650</v>
      </c>
      <c r="E9" s="38">
        <f t="shared" si="2"/>
        <v>7650</v>
      </c>
      <c r="F9" s="38">
        <f t="shared" si="2"/>
        <v>7650</v>
      </c>
    </row>
    <row r="10" spans="1:8" x14ac:dyDescent="0.25">
      <c r="A10" s="102" t="s">
        <v>19</v>
      </c>
      <c r="B10" s="38">
        <v>10125.07</v>
      </c>
      <c r="C10" s="41">
        <v>7200.2</v>
      </c>
      <c r="D10" s="37">
        <v>7650</v>
      </c>
      <c r="E10" s="37">
        <v>7650</v>
      </c>
      <c r="F10" s="37">
        <v>7650</v>
      </c>
    </row>
    <row r="11" spans="1:8" x14ac:dyDescent="0.25">
      <c r="A11" s="40" t="s">
        <v>52</v>
      </c>
      <c r="B11" s="38">
        <f>B12</f>
        <v>756.52</v>
      </c>
      <c r="C11" s="41">
        <f t="shared" ref="C11:F11" si="3">C12</f>
        <v>0</v>
      </c>
      <c r="D11" s="38">
        <f t="shared" si="3"/>
        <v>0</v>
      </c>
      <c r="E11" s="38">
        <f t="shared" si="3"/>
        <v>0</v>
      </c>
      <c r="F11" s="38">
        <f t="shared" si="3"/>
        <v>0</v>
      </c>
    </row>
    <row r="12" spans="1:8" x14ac:dyDescent="0.25">
      <c r="A12" s="102" t="s">
        <v>53</v>
      </c>
      <c r="B12" s="38">
        <v>756.52</v>
      </c>
      <c r="C12" s="41">
        <v>0</v>
      </c>
      <c r="D12" s="37">
        <v>0</v>
      </c>
      <c r="E12" s="37"/>
      <c r="F12" s="37">
        <v>0</v>
      </c>
    </row>
    <row r="13" spans="1:8" x14ac:dyDescent="0.25">
      <c r="A13" s="102"/>
      <c r="B13" s="44"/>
      <c r="C13" s="44"/>
      <c r="D13" s="44"/>
      <c r="E13" s="44"/>
      <c r="F13" s="44"/>
    </row>
    <row r="14" spans="1:8" x14ac:dyDescent="0.25">
      <c r="A14" s="102"/>
      <c r="B14" s="44"/>
      <c r="C14" s="44"/>
      <c r="D14" s="44"/>
      <c r="E14" s="44"/>
      <c r="F14" s="44"/>
    </row>
    <row r="15" spans="1:8" x14ac:dyDescent="0.25">
      <c r="A15" s="90" t="s">
        <v>40</v>
      </c>
      <c r="B15" s="36">
        <f>B16+B18+B20+B22</f>
        <v>509771.9</v>
      </c>
      <c r="C15" s="40">
        <f t="shared" ref="C15:F15" si="4">C16+C18+C20+C22</f>
        <v>551581.43000000005</v>
      </c>
      <c r="D15" s="40">
        <f t="shared" si="4"/>
        <v>647401</v>
      </c>
      <c r="E15" s="36">
        <f t="shared" si="4"/>
        <v>650801</v>
      </c>
      <c r="F15" s="36">
        <f t="shared" si="4"/>
        <v>654801</v>
      </c>
    </row>
    <row r="16" spans="1:8" x14ac:dyDescent="0.25">
      <c r="A16" s="90" t="s">
        <v>16</v>
      </c>
      <c r="B16" s="36">
        <f>B17</f>
        <v>482413.84</v>
      </c>
      <c r="C16" s="40">
        <f t="shared" ref="C16:F16" si="5">C17</f>
        <v>533169.30000000005</v>
      </c>
      <c r="D16" s="40">
        <f t="shared" si="5"/>
        <v>631131</v>
      </c>
      <c r="E16" s="36">
        <f t="shared" si="5"/>
        <v>634531</v>
      </c>
      <c r="F16" s="36">
        <f t="shared" si="5"/>
        <v>638531</v>
      </c>
    </row>
    <row r="17" spans="1:6" x14ac:dyDescent="0.25">
      <c r="A17" s="101" t="s">
        <v>17</v>
      </c>
      <c r="B17" s="38">
        <v>482413.84</v>
      </c>
      <c r="C17" s="41">
        <v>533169.30000000005</v>
      </c>
      <c r="D17" s="43">
        <v>631131</v>
      </c>
      <c r="E17" s="37">
        <v>634531</v>
      </c>
      <c r="F17" s="37">
        <v>638531</v>
      </c>
    </row>
    <row r="18" spans="1:6" x14ac:dyDescent="0.25">
      <c r="A18" s="90" t="s">
        <v>18</v>
      </c>
      <c r="B18" s="38">
        <f>B19</f>
        <v>7994.76</v>
      </c>
      <c r="C18" s="41">
        <f t="shared" ref="C18:F18" si="6">C19</f>
        <v>16980.599999999999</v>
      </c>
      <c r="D18" s="41">
        <f t="shared" si="6"/>
        <v>16270</v>
      </c>
      <c r="E18" s="38">
        <f t="shared" si="6"/>
        <v>16270</v>
      </c>
      <c r="F18" s="38">
        <f t="shared" si="6"/>
        <v>16270</v>
      </c>
    </row>
    <row r="19" spans="1:6" x14ac:dyDescent="0.25">
      <c r="A19" s="102" t="s">
        <v>19</v>
      </c>
      <c r="B19" s="38">
        <v>7994.76</v>
      </c>
      <c r="C19" s="41">
        <v>16980.599999999999</v>
      </c>
      <c r="D19" s="43">
        <v>16270</v>
      </c>
      <c r="E19" s="37">
        <v>16270</v>
      </c>
      <c r="F19" s="37">
        <v>16270</v>
      </c>
    </row>
    <row r="20" spans="1:6" x14ac:dyDescent="0.25">
      <c r="A20" s="90" t="s">
        <v>52</v>
      </c>
      <c r="B20" s="39">
        <f>B21</f>
        <v>756.52</v>
      </c>
      <c r="C20" s="42">
        <f t="shared" ref="C20:F20" si="7">C21</f>
        <v>0</v>
      </c>
      <c r="D20" s="42">
        <f t="shared" si="7"/>
        <v>0</v>
      </c>
      <c r="E20" s="39">
        <f t="shared" si="7"/>
        <v>0</v>
      </c>
      <c r="F20" s="39">
        <f t="shared" si="7"/>
        <v>0</v>
      </c>
    </row>
    <row r="21" spans="1:6" x14ac:dyDescent="0.25">
      <c r="A21" s="103" t="s">
        <v>55</v>
      </c>
      <c r="B21" s="39">
        <v>756.52</v>
      </c>
      <c r="C21" s="42">
        <v>0</v>
      </c>
      <c r="D21" s="42">
        <v>0</v>
      </c>
      <c r="E21" s="44"/>
      <c r="F21" s="44">
        <v>0</v>
      </c>
    </row>
    <row r="22" spans="1:6" x14ac:dyDescent="0.25">
      <c r="A22" s="90" t="s">
        <v>54</v>
      </c>
      <c r="B22" s="39">
        <f>B23</f>
        <v>18606.78</v>
      </c>
      <c r="C22" s="42">
        <f t="shared" ref="C22:F22" si="8">C23</f>
        <v>1431.53</v>
      </c>
      <c r="D22" s="42">
        <f t="shared" si="8"/>
        <v>0</v>
      </c>
      <c r="E22" s="39">
        <f t="shared" si="8"/>
        <v>0</v>
      </c>
      <c r="F22" s="39">
        <f t="shared" si="8"/>
        <v>0</v>
      </c>
    </row>
    <row r="23" spans="1:6" x14ac:dyDescent="0.25">
      <c r="A23" s="103" t="s">
        <v>56</v>
      </c>
      <c r="B23" s="39">
        <v>18606.78</v>
      </c>
      <c r="C23" s="42">
        <v>1431.53</v>
      </c>
      <c r="D23" s="42">
        <v>0</v>
      </c>
      <c r="E23" s="44"/>
      <c r="F23" s="44">
        <v>0</v>
      </c>
    </row>
  </sheetData>
  <mergeCells count="1">
    <mergeCell ref="A2:F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0"/>
  <sheetViews>
    <sheetView workbookViewId="0">
      <selection activeCell="F29" sqref="F29"/>
    </sheetView>
  </sheetViews>
  <sheetFormatPr defaultRowHeight="15" x14ac:dyDescent="0.25"/>
  <cols>
    <col min="1" max="1" width="44.7109375" customWidth="1"/>
    <col min="2" max="6" width="19.42578125" customWidth="1"/>
    <col min="7" max="8" width="25.28515625" customWidth="1"/>
  </cols>
  <sheetData>
    <row r="1" spans="1:8" ht="18" x14ac:dyDescent="0.25">
      <c r="A1" s="5"/>
      <c r="B1" s="5"/>
      <c r="C1" s="5"/>
      <c r="D1" s="5"/>
      <c r="E1" s="5"/>
      <c r="F1" s="5"/>
      <c r="G1" s="5"/>
      <c r="H1" s="5"/>
    </row>
    <row r="2" spans="1:8" ht="15.75" customHeight="1" x14ac:dyDescent="0.25">
      <c r="A2" s="110" t="s">
        <v>41</v>
      </c>
      <c r="B2" s="110"/>
      <c r="C2" s="110"/>
      <c r="D2" s="110"/>
      <c r="E2" s="110"/>
      <c r="F2" s="110"/>
      <c r="G2" s="21"/>
      <c r="H2" s="21"/>
    </row>
    <row r="3" spans="1:8" ht="18" x14ac:dyDescent="0.25">
      <c r="A3" s="5"/>
      <c r="B3" s="5"/>
      <c r="C3" s="5"/>
      <c r="D3" s="5"/>
      <c r="E3" s="5"/>
      <c r="F3" s="5"/>
      <c r="G3" s="6"/>
      <c r="H3" s="6"/>
    </row>
    <row r="4" spans="1:8" ht="25.5" customHeight="1" x14ac:dyDescent="0.25">
      <c r="A4" s="84" t="s">
        <v>10</v>
      </c>
      <c r="B4" s="85" t="s">
        <v>32</v>
      </c>
      <c r="C4" s="85" t="s">
        <v>33</v>
      </c>
      <c r="D4" s="86" t="s">
        <v>34</v>
      </c>
      <c r="E4" s="86" t="s">
        <v>35</v>
      </c>
      <c r="F4" s="86" t="s">
        <v>36</v>
      </c>
    </row>
    <row r="5" spans="1:8" s="34" customFormat="1" ht="11.25" x14ac:dyDescent="0.2">
      <c r="A5" s="87">
        <v>1</v>
      </c>
      <c r="B5" s="88">
        <v>2</v>
      </c>
      <c r="C5" s="88">
        <v>3</v>
      </c>
      <c r="D5" s="89">
        <v>4</v>
      </c>
      <c r="E5" s="89">
        <v>5</v>
      </c>
      <c r="F5" s="89">
        <v>6</v>
      </c>
    </row>
    <row r="6" spans="1:8" x14ac:dyDescent="0.25">
      <c r="A6" s="90" t="s">
        <v>47</v>
      </c>
      <c r="B6" s="38">
        <v>509771.9</v>
      </c>
      <c r="C6" s="38">
        <v>551581.43000000005</v>
      </c>
      <c r="D6" s="37">
        <v>647401</v>
      </c>
      <c r="E6" s="37">
        <v>650801</v>
      </c>
      <c r="F6" s="37">
        <v>654801</v>
      </c>
    </row>
    <row r="7" spans="1:8" x14ac:dyDescent="0.25">
      <c r="A7" s="90" t="s">
        <v>48</v>
      </c>
      <c r="B7" s="38">
        <v>509771.9</v>
      </c>
      <c r="C7" s="38">
        <v>551581.43000000005</v>
      </c>
      <c r="D7" s="37">
        <v>647401</v>
      </c>
      <c r="E7" s="37">
        <v>650801</v>
      </c>
      <c r="F7" s="37">
        <v>654801</v>
      </c>
    </row>
    <row r="8" spans="1:8" x14ac:dyDescent="0.25">
      <c r="A8" s="104" t="s">
        <v>49</v>
      </c>
      <c r="B8" s="38">
        <v>509771.9</v>
      </c>
      <c r="C8" s="38">
        <v>551581.43000000005</v>
      </c>
      <c r="D8" s="37">
        <v>647401</v>
      </c>
      <c r="E8" s="37">
        <v>650801</v>
      </c>
      <c r="F8" s="37">
        <v>654801</v>
      </c>
    </row>
    <row r="9" spans="1:8" x14ac:dyDescent="0.25">
      <c r="A9" s="104" t="s">
        <v>50</v>
      </c>
      <c r="B9" s="38">
        <v>509771.9</v>
      </c>
      <c r="C9" s="38">
        <v>551581.43000000005</v>
      </c>
      <c r="D9" s="37">
        <v>647401</v>
      </c>
      <c r="E9" s="37">
        <v>650801</v>
      </c>
      <c r="F9" s="37">
        <v>654801</v>
      </c>
    </row>
    <row r="10" spans="1:8" x14ac:dyDescent="0.25">
      <c r="A10" s="94"/>
      <c r="B10" s="94"/>
      <c r="C10" s="94"/>
      <c r="D10" s="94"/>
      <c r="E10" s="94"/>
      <c r="F10" s="94"/>
    </row>
  </sheetData>
  <mergeCells count="1">
    <mergeCell ref="A2:F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5"/>
  <sheetViews>
    <sheetView workbookViewId="0">
      <selection activeCell="L19" sqref="L19"/>
    </sheetView>
  </sheetViews>
  <sheetFormatPr defaultRowHeight="15" x14ac:dyDescent="0.25"/>
  <cols>
    <col min="1" max="1" width="7.42578125" bestFit="1" customWidth="1"/>
    <col min="2" max="2" width="8.42578125" style="172" bestFit="1" customWidth="1"/>
    <col min="3" max="3" width="44.7109375" customWidth="1"/>
    <col min="4" max="8" width="19.42578125" customWidth="1"/>
    <col min="9" max="10" width="25.28515625" customWidth="1"/>
  </cols>
  <sheetData>
    <row r="1" spans="1:10" ht="18" x14ac:dyDescent="0.25">
      <c r="A1" s="5"/>
      <c r="B1" s="166"/>
      <c r="C1" s="5"/>
      <c r="D1" s="5"/>
      <c r="E1" s="5"/>
      <c r="F1" s="5"/>
      <c r="G1" s="5"/>
      <c r="H1" s="5"/>
      <c r="I1" s="5"/>
      <c r="J1" s="5"/>
    </row>
    <row r="2" spans="1:10" ht="15.75" x14ac:dyDescent="0.25">
      <c r="A2" s="110" t="s">
        <v>12</v>
      </c>
      <c r="B2" s="110"/>
      <c r="C2" s="110"/>
      <c r="D2" s="110"/>
      <c r="E2" s="110"/>
      <c r="F2" s="110"/>
      <c r="G2" s="110"/>
      <c r="H2" s="110"/>
      <c r="I2" s="20"/>
      <c r="J2" s="20"/>
    </row>
    <row r="3" spans="1:10" ht="18" x14ac:dyDescent="0.25">
      <c r="A3" s="5"/>
      <c r="B3" s="166"/>
      <c r="C3" s="5"/>
      <c r="D3" s="5"/>
      <c r="E3" s="5"/>
      <c r="F3" s="5"/>
      <c r="G3" s="5"/>
      <c r="H3" s="5"/>
      <c r="I3" s="6"/>
      <c r="J3" s="6"/>
    </row>
    <row r="4" spans="1:10" ht="15.75" x14ac:dyDescent="0.25">
      <c r="A4" s="110" t="s">
        <v>11</v>
      </c>
      <c r="B4" s="110"/>
      <c r="C4" s="110"/>
      <c r="D4" s="110"/>
      <c r="E4" s="110"/>
      <c r="F4" s="110"/>
      <c r="G4" s="110"/>
      <c r="H4" s="110"/>
      <c r="I4" s="19"/>
      <c r="J4" s="19"/>
    </row>
    <row r="5" spans="1:10" ht="18" x14ac:dyDescent="0.25">
      <c r="A5" s="5"/>
      <c r="B5" s="166"/>
      <c r="C5" s="5"/>
      <c r="D5" s="5"/>
      <c r="E5" s="5"/>
      <c r="F5" s="5"/>
      <c r="G5" s="5"/>
      <c r="H5" s="5"/>
      <c r="I5" s="6"/>
      <c r="J5" s="6"/>
    </row>
    <row r="6" spans="1:10" ht="15.75" x14ac:dyDescent="0.25">
      <c r="A6" s="110" t="s">
        <v>42</v>
      </c>
      <c r="B6" s="110"/>
      <c r="C6" s="110"/>
      <c r="D6" s="110"/>
      <c r="E6" s="110"/>
      <c r="F6" s="110"/>
      <c r="G6" s="110"/>
      <c r="H6" s="110"/>
      <c r="I6" s="21"/>
      <c r="J6" s="21"/>
    </row>
    <row r="7" spans="1:10" ht="18" x14ac:dyDescent="0.25">
      <c r="A7" s="5"/>
      <c r="B7" s="166"/>
      <c r="C7" s="5"/>
      <c r="D7" s="5"/>
      <c r="E7" s="5"/>
      <c r="F7" s="5"/>
      <c r="G7" s="5"/>
      <c r="H7" s="5"/>
      <c r="I7" s="6"/>
      <c r="J7" s="6"/>
    </row>
    <row r="8" spans="1:10" ht="25.5" customHeight="1" x14ac:dyDescent="0.25">
      <c r="A8" s="121" t="s">
        <v>10</v>
      </c>
      <c r="B8" s="122"/>
      <c r="C8" s="123"/>
      <c r="D8" s="85" t="s">
        <v>32</v>
      </c>
      <c r="E8" s="85" t="s">
        <v>33</v>
      </c>
      <c r="F8" s="86" t="s">
        <v>34</v>
      </c>
      <c r="G8" s="86" t="s">
        <v>35</v>
      </c>
      <c r="H8" s="86" t="s">
        <v>36</v>
      </c>
    </row>
    <row r="9" spans="1:10" s="34" customFormat="1" ht="11.25" x14ac:dyDescent="0.2">
      <c r="A9" s="124">
        <v>1</v>
      </c>
      <c r="B9" s="125"/>
      <c r="C9" s="126"/>
      <c r="D9" s="88">
        <v>2</v>
      </c>
      <c r="E9" s="88">
        <v>3</v>
      </c>
      <c r="F9" s="89">
        <v>4</v>
      </c>
      <c r="G9" s="89">
        <v>5</v>
      </c>
      <c r="H9" s="89">
        <v>6</v>
      </c>
    </row>
    <row r="10" spans="1:10" x14ac:dyDescent="0.25">
      <c r="A10" s="90"/>
      <c r="B10" s="167"/>
      <c r="C10" s="90" t="s">
        <v>57</v>
      </c>
      <c r="D10" s="37">
        <f>SUM(D12:D14)</f>
        <v>493295.43000000005</v>
      </c>
      <c r="E10" s="37">
        <f>SUM(E12:E14)</f>
        <v>540807.72</v>
      </c>
      <c r="F10" s="37">
        <f>SUM(F13:F14)</f>
        <v>638781</v>
      </c>
      <c r="G10" s="37">
        <f t="shared" ref="G10:H10" si="0">SUM(G13:G14)</f>
        <v>642181</v>
      </c>
      <c r="H10" s="37">
        <f t="shared" si="0"/>
        <v>646181</v>
      </c>
    </row>
    <row r="11" spans="1:10" x14ac:dyDescent="0.25">
      <c r="A11" s="90">
        <v>6</v>
      </c>
      <c r="B11" s="167"/>
      <c r="C11" s="90" t="s">
        <v>6</v>
      </c>
      <c r="D11" s="37">
        <f>SUM(D12:D15)</f>
        <v>493295.43000000005</v>
      </c>
      <c r="E11" s="37">
        <f>SUM(E12:E15)</f>
        <v>540807.72</v>
      </c>
      <c r="F11" s="37">
        <f>SUM(F13:F15)</f>
        <v>638781</v>
      </c>
      <c r="G11" s="37">
        <f t="shared" ref="G11:H11" si="1">SUM(G13:G15)</f>
        <v>642181</v>
      </c>
      <c r="H11" s="37">
        <f t="shared" si="1"/>
        <v>646181</v>
      </c>
    </row>
    <row r="12" spans="1:10" x14ac:dyDescent="0.25">
      <c r="A12" s="90"/>
      <c r="B12" s="168">
        <v>65</v>
      </c>
      <c r="C12" s="91" t="s">
        <v>51</v>
      </c>
      <c r="D12" s="37">
        <v>756.52</v>
      </c>
      <c r="E12" s="92">
        <v>0</v>
      </c>
      <c r="F12" s="37">
        <v>0</v>
      </c>
      <c r="G12" s="37">
        <v>0</v>
      </c>
      <c r="H12" s="37">
        <v>0</v>
      </c>
    </row>
    <row r="13" spans="1:10" ht="25.5" x14ac:dyDescent="0.25">
      <c r="A13" s="93"/>
      <c r="B13" s="169">
        <v>66</v>
      </c>
      <c r="C13" s="91" t="s">
        <v>15</v>
      </c>
      <c r="D13" s="38">
        <v>10125.07</v>
      </c>
      <c r="E13" s="41">
        <v>7200.2</v>
      </c>
      <c r="F13" s="37">
        <v>7650</v>
      </c>
      <c r="G13" s="37">
        <v>7650</v>
      </c>
      <c r="H13" s="37">
        <v>7650</v>
      </c>
    </row>
    <row r="14" spans="1:10" x14ac:dyDescent="0.25">
      <c r="A14" s="93"/>
      <c r="B14" s="169">
        <v>67</v>
      </c>
      <c r="C14" s="91" t="s">
        <v>44</v>
      </c>
      <c r="D14" s="38">
        <v>482413.84</v>
      </c>
      <c r="E14" s="41">
        <v>533607.52</v>
      </c>
      <c r="F14" s="37">
        <v>631131</v>
      </c>
      <c r="G14" s="37">
        <v>634531</v>
      </c>
      <c r="H14" s="37">
        <v>638531</v>
      </c>
    </row>
    <row r="15" spans="1:10" ht="25.5" customHeight="1" x14ac:dyDescent="0.25">
      <c r="A15" s="94"/>
      <c r="B15" s="170"/>
      <c r="C15" s="94"/>
      <c r="D15" s="94"/>
      <c r="E15" s="94"/>
      <c r="F15" s="94"/>
      <c r="G15" s="94"/>
      <c r="H15" s="94"/>
    </row>
    <row r="16" spans="1:10" ht="25.5" x14ac:dyDescent="0.25">
      <c r="A16" s="121" t="s">
        <v>10</v>
      </c>
      <c r="B16" s="122"/>
      <c r="C16" s="123"/>
      <c r="D16" s="85" t="s">
        <v>32</v>
      </c>
      <c r="E16" s="85" t="s">
        <v>33</v>
      </c>
      <c r="F16" s="86" t="s">
        <v>34</v>
      </c>
      <c r="G16" s="86" t="s">
        <v>35</v>
      </c>
      <c r="H16" s="86" t="s">
        <v>36</v>
      </c>
    </row>
    <row r="17" spans="1:8" x14ac:dyDescent="0.25">
      <c r="A17" s="124">
        <v>1</v>
      </c>
      <c r="B17" s="125"/>
      <c r="C17" s="126"/>
      <c r="D17" s="88">
        <v>2</v>
      </c>
      <c r="E17" s="88">
        <v>3</v>
      </c>
      <c r="F17" s="89">
        <v>4</v>
      </c>
      <c r="G17" s="89">
        <v>5</v>
      </c>
      <c r="H17" s="89">
        <v>6</v>
      </c>
    </row>
    <row r="18" spans="1:8" x14ac:dyDescent="0.25">
      <c r="A18" s="90"/>
      <c r="B18" s="167"/>
      <c r="C18" s="90" t="s">
        <v>58</v>
      </c>
      <c r="D18" s="36">
        <f>D19+D23</f>
        <v>509771.9</v>
      </c>
      <c r="E18" s="36">
        <f>E19+E23</f>
        <v>551581.42999999993</v>
      </c>
      <c r="F18" s="95">
        <f>SUM(F20:F23)</f>
        <v>647401</v>
      </c>
      <c r="G18" s="95">
        <f>SUM(G20:G23)</f>
        <v>650801</v>
      </c>
      <c r="H18" s="95">
        <f>SUM(H20:H23)</f>
        <v>654801</v>
      </c>
    </row>
    <row r="19" spans="1:8" x14ac:dyDescent="0.25">
      <c r="A19" s="90">
        <v>3</v>
      </c>
      <c r="B19" s="167"/>
      <c r="C19" s="90" t="s">
        <v>7</v>
      </c>
      <c r="D19" s="36">
        <f>SUM(D20:D22)</f>
        <v>500584.60000000003</v>
      </c>
      <c r="E19" s="36">
        <f>SUM(E20:E22)</f>
        <v>531005.73</v>
      </c>
      <c r="F19" s="36">
        <f>SUM(F20:F22)</f>
        <v>608789</v>
      </c>
      <c r="G19" s="36">
        <f>SUM(G20:G22)</f>
        <v>612189</v>
      </c>
      <c r="H19" s="36">
        <f>SUM(H20:H22)</f>
        <v>616189</v>
      </c>
    </row>
    <row r="20" spans="1:8" x14ac:dyDescent="0.25">
      <c r="A20" s="90"/>
      <c r="B20" s="168">
        <v>31</v>
      </c>
      <c r="C20" s="91" t="s">
        <v>8</v>
      </c>
      <c r="D20" s="38">
        <v>377960.9</v>
      </c>
      <c r="E20" s="38">
        <v>405677.63</v>
      </c>
      <c r="F20" s="37">
        <v>480400</v>
      </c>
      <c r="G20" s="37">
        <v>483800</v>
      </c>
      <c r="H20" s="37">
        <v>487800</v>
      </c>
    </row>
    <row r="21" spans="1:8" x14ac:dyDescent="0.25">
      <c r="A21" s="93"/>
      <c r="B21" s="169">
        <v>32</v>
      </c>
      <c r="C21" s="93" t="s">
        <v>13</v>
      </c>
      <c r="D21" s="96">
        <v>119976.95</v>
      </c>
      <c r="E21" s="96">
        <v>124664.49</v>
      </c>
      <c r="F21" s="37">
        <v>127709</v>
      </c>
      <c r="G21" s="37">
        <v>127709</v>
      </c>
      <c r="H21" s="37">
        <v>127709</v>
      </c>
    </row>
    <row r="22" spans="1:8" x14ac:dyDescent="0.25">
      <c r="A22" s="93"/>
      <c r="B22" s="169">
        <v>34</v>
      </c>
      <c r="C22" s="93" t="s">
        <v>45</v>
      </c>
      <c r="D22" s="97">
        <v>2646.75</v>
      </c>
      <c r="E22" s="97">
        <v>663.61</v>
      </c>
      <c r="F22" s="37">
        <v>680</v>
      </c>
      <c r="G22" s="37">
        <v>680</v>
      </c>
      <c r="H22" s="37">
        <v>680</v>
      </c>
    </row>
    <row r="23" spans="1:8" x14ac:dyDescent="0.25">
      <c r="A23" s="98">
        <v>4</v>
      </c>
      <c r="B23" s="171"/>
      <c r="C23" s="40" t="s">
        <v>9</v>
      </c>
      <c r="D23" s="36">
        <f>SUM(D24:D25)</f>
        <v>9187.2999999999993</v>
      </c>
      <c r="E23" s="36">
        <f>SUM(E24:E25)</f>
        <v>20575.7</v>
      </c>
      <c r="F23" s="36">
        <f>SUM(F24:F25)</f>
        <v>38612</v>
      </c>
      <c r="G23" s="36">
        <f>SUM(G24:G25)</f>
        <v>38612</v>
      </c>
      <c r="H23" s="36">
        <f>SUM(H24:H25)</f>
        <v>38612</v>
      </c>
    </row>
    <row r="24" spans="1:8" x14ac:dyDescent="0.25">
      <c r="A24" s="91"/>
      <c r="B24" s="168">
        <v>42</v>
      </c>
      <c r="C24" s="41" t="s">
        <v>9</v>
      </c>
      <c r="D24" s="38">
        <v>9187.2999999999993</v>
      </c>
      <c r="E24" s="41">
        <v>20575.7</v>
      </c>
      <c r="F24" s="37">
        <v>7837</v>
      </c>
      <c r="G24" s="37">
        <v>7837</v>
      </c>
      <c r="H24" s="99">
        <v>7837</v>
      </c>
    </row>
    <row r="25" spans="1:8" x14ac:dyDescent="0.25">
      <c r="A25" s="91"/>
      <c r="B25" s="168">
        <v>45</v>
      </c>
      <c r="C25" s="93" t="s">
        <v>46</v>
      </c>
      <c r="D25" s="97">
        <v>0</v>
      </c>
      <c r="E25" s="100">
        <v>0</v>
      </c>
      <c r="F25" s="37">
        <v>30775</v>
      </c>
      <c r="G25" s="37">
        <v>30775</v>
      </c>
      <c r="H25" s="99">
        <v>30775</v>
      </c>
    </row>
  </sheetData>
  <mergeCells count="7">
    <mergeCell ref="A17:C17"/>
    <mergeCell ref="A16:C16"/>
    <mergeCell ref="A2:H2"/>
    <mergeCell ref="A4:H4"/>
    <mergeCell ref="A6:H6"/>
    <mergeCell ref="A8:C8"/>
    <mergeCell ref="A9:C9"/>
  </mergeCells>
  <pageMargins left="0.7" right="0.7" top="0.75" bottom="0.75" header="0.3" footer="0.3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23"/>
  <sheetViews>
    <sheetView workbookViewId="0">
      <selection activeCell="H24" sqref="H24"/>
    </sheetView>
  </sheetViews>
  <sheetFormatPr defaultRowHeight="15" x14ac:dyDescent="0.25"/>
  <cols>
    <col min="1" max="1" width="44.7109375" customWidth="1"/>
    <col min="2" max="6" width="19.42578125" customWidth="1"/>
    <col min="7" max="8" width="25.28515625" customWidth="1"/>
  </cols>
  <sheetData>
    <row r="1" spans="1:8" ht="18" x14ac:dyDescent="0.25">
      <c r="A1" s="5"/>
      <c r="B1" s="5"/>
      <c r="C1" s="5"/>
      <c r="D1" s="5"/>
      <c r="E1" s="5"/>
      <c r="F1" s="5"/>
      <c r="G1" s="5"/>
      <c r="H1" s="5"/>
    </row>
    <row r="2" spans="1:8" ht="15.75" customHeight="1" x14ac:dyDescent="0.25">
      <c r="A2" s="110" t="s">
        <v>43</v>
      </c>
      <c r="B2" s="110"/>
      <c r="C2" s="110"/>
      <c r="D2" s="110"/>
      <c r="E2" s="110"/>
      <c r="F2" s="110"/>
      <c r="G2" s="21"/>
      <c r="H2" s="21"/>
    </row>
    <row r="3" spans="1:8" ht="18" x14ac:dyDescent="0.25">
      <c r="A3" s="5"/>
      <c r="B3" s="5"/>
      <c r="C3" s="5"/>
      <c r="D3" s="5"/>
      <c r="E3" s="5"/>
      <c r="F3" s="5"/>
      <c r="G3" s="6"/>
      <c r="H3" s="6"/>
    </row>
    <row r="4" spans="1:8" ht="25.5" customHeight="1" x14ac:dyDescent="0.25">
      <c r="A4" s="84" t="s">
        <v>10</v>
      </c>
      <c r="B4" s="85" t="s">
        <v>32</v>
      </c>
      <c r="C4" s="85" t="s">
        <v>33</v>
      </c>
      <c r="D4" s="86" t="s">
        <v>34</v>
      </c>
      <c r="E4" s="86" t="s">
        <v>35</v>
      </c>
      <c r="F4" s="86" t="s">
        <v>36</v>
      </c>
    </row>
    <row r="5" spans="1:8" s="34" customFormat="1" ht="11.25" x14ac:dyDescent="0.2">
      <c r="A5" s="87">
        <v>1</v>
      </c>
      <c r="B5" s="88">
        <v>2</v>
      </c>
      <c r="C5" s="88">
        <v>3</v>
      </c>
      <c r="D5" s="89">
        <v>4</v>
      </c>
      <c r="E5" s="89">
        <v>5</v>
      </c>
      <c r="F5" s="89">
        <v>6</v>
      </c>
    </row>
    <row r="6" spans="1:8" x14ac:dyDescent="0.25">
      <c r="A6" s="90" t="s">
        <v>57</v>
      </c>
      <c r="B6" s="36">
        <f>B7+B9+B11</f>
        <v>493295.43000000005</v>
      </c>
      <c r="C6" s="40">
        <f t="shared" ref="C6:F6" si="0">C7+C9+C11</f>
        <v>540807.72</v>
      </c>
      <c r="D6" s="36">
        <f t="shared" si="0"/>
        <v>638781</v>
      </c>
      <c r="E6" s="36">
        <f t="shared" si="0"/>
        <v>642181</v>
      </c>
      <c r="F6" s="36">
        <f t="shared" si="0"/>
        <v>646181</v>
      </c>
    </row>
    <row r="7" spans="1:8" x14ac:dyDescent="0.25">
      <c r="A7" s="90" t="s">
        <v>16</v>
      </c>
      <c r="B7" s="36">
        <f>B8</f>
        <v>482413.84</v>
      </c>
      <c r="C7" s="40">
        <f t="shared" ref="C7:F7" si="1">C8</f>
        <v>533607.52</v>
      </c>
      <c r="D7" s="36">
        <f t="shared" si="1"/>
        <v>631131</v>
      </c>
      <c r="E7" s="36">
        <f t="shared" si="1"/>
        <v>634531</v>
      </c>
      <c r="F7" s="36">
        <f t="shared" si="1"/>
        <v>638531</v>
      </c>
    </row>
    <row r="8" spans="1:8" x14ac:dyDescent="0.25">
      <c r="A8" s="101" t="s">
        <v>17</v>
      </c>
      <c r="B8" s="38">
        <v>482413.84</v>
      </c>
      <c r="C8" s="41">
        <v>533607.52</v>
      </c>
      <c r="D8" s="37">
        <v>631131</v>
      </c>
      <c r="E8" s="37">
        <v>634531</v>
      </c>
      <c r="F8" s="37">
        <v>638531</v>
      </c>
    </row>
    <row r="9" spans="1:8" x14ac:dyDescent="0.25">
      <c r="A9" s="90" t="s">
        <v>18</v>
      </c>
      <c r="B9" s="38">
        <f>B10</f>
        <v>10125.07</v>
      </c>
      <c r="C9" s="41">
        <f t="shared" ref="C9:F9" si="2">C10</f>
        <v>7200.2</v>
      </c>
      <c r="D9" s="38">
        <f t="shared" si="2"/>
        <v>7650</v>
      </c>
      <c r="E9" s="38">
        <f t="shared" si="2"/>
        <v>7650</v>
      </c>
      <c r="F9" s="38">
        <f t="shared" si="2"/>
        <v>7650</v>
      </c>
    </row>
    <row r="10" spans="1:8" x14ac:dyDescent="0.25">
      <c r="A10" s="102" t="s">
        <v>19</v>
      </c>
      <c r="B10" s="38">
        <v>10125.07</v>
      </c>
      <c r="C10" s="41">
        <v>7200.2</v>
      </c>
      <c r="D10" s="37">
        <v>7650</v>
      </c>
      <c r="E10" s="37">
        <v>7650</v>
      </c>
      <c r="F10" s="37">
        <v>7650</v>
      </c>
    </row>
    <row r="11" spans="1:8" x14ac:dyDescent="0.25">
      <c r="A11" s="40" t="s">
        <v>52</v>
      </c>
      <c r="B11" s="38">
        <f>B12</f>
        <v>756.52</v>
      </c>
      <c r="C11" s="41">
        <f t="shared" ref="C11:F11" si="3">C12</f>
        <v>0</v>
      </c>
      <c r="D11" s="38">
        <f t="shared" si="3"/>
        <v>0</v>
      </c>
      <c r="E11" s="38">
        <f t="shared" si="3"/>
        <v>0</v>
      </c>
      <c r="F11" s="38">
        <f t="shared" si="3"/>
        <v>0</v>
      </c>
    </row>
    <row r="12" spans="1:8" x14ac:dyDescent="0.25">
      <c r="A12" s="102" t="s">
        <v>53</v>
      </c>
      <c r="B12" s="38">
        <v>756.52</v>
      </c>
      <c r="C12" s="41">
        <v>0</v>
      </c>
      <c r="D12" s="37">
        <v>0</v>
      </c>
      <c r="E12" s="37"/>
      <c r="F12" s="37">
        <v>0</v>
      </c>
    </row>
    <row r="13" spans="1:8" x14ac:dyDescent="0.25">
      <c r="A13" s="102"/>
      <c r="B13" s="44"/>
      <c r="C13" s="44"/>
      <c r="D13" s="44"/>
      <c r="E13" s="44"/>
      <c r="F13" s="44"/>
    </row>
    <row r="14" spans="1:8" x14ac:dyDescent="0.25">
      <c r="A14" s="102"/>
      <c r="B14" s="44"/>
      <c r="C14" s="44"/>
      <c r="D14" s="44"/>
      <c r="E14" s="44"/>
      <c r="F14" s="44"/>
    </row>
    <row r="15" spans="1:8" x14ac:dyDescent="0.25">
      <c r="A15" s="90" t="s">
        <v>58</v>
      </c>
      <c r="B15" s="36">
        <f>B16+B18+B20+B22</f>
        <v>509771.9</v>
      </c>
      <c r="C15" s="40">
        <f t="shared" ref="C15:F15" si="4">C16+C18+C20+C22</f>
        <v>551581.43000000005</v>
      </c>
      <c r="D15" s="40">
        <f t="shared" si="4"/>
        <v>647401</v>
      </c>
      <c r="E15" s="36">
        <f t="shared" si="4"/>
        <v>650801</v>
      </c>
      <c r="F15" s="36">
        <f t="shared" si="4"/>
        <v>654801</v>
      </c>
    </row>
    <row r="16" spans="1:8" x14ac:dyDescent="0.25">
      <c r="A16" s="90" t="s">
        <v>16</v>
      </c>
      <c r="B16" s="36">
        <f>B17</f>
        <v>482413.84</v>
      </c>
      <c r="C16" s="40">
        <f t="shared" ref="C16:F16" si="5">C17</f>
        <v>533169.30000000005</v>
      </c>
      <c r="D16" s="40">
        <f t="shared" si="5"/>
        <v>631131</v>
      </c>
      <c r="E16" s="36">
        <f t="shared" si="5"/>
        <v>634531</v>
      </c>
      <c r="F16" s="36">
        <f t="shared" si="5"/>
        <v>638531</v>
      </c>
    </row>
    <row r="17" spans="1:6" x14ac:dyDescent="0.25">
      <c r="A17" s="101" t="s">
        <v>17</v>
      </c>
      <c r="B17" s="38">
        <v>482413.84</v>
      </c>
      <c r="C17" s="41">
        <v>533169.30000000005</v>
      </c>
      <c r="D17" s="43">
        <v>631131</v>
      </c>
      <c r="E17" s="37">
        <v>634531</v>
      </c>
      <c r="F17" s="37">
        <v>638531</v>
      </c>
    </row>
    <row r="18" spans="1:6" x14ac:dyDescent="0.25">
      <c r="A18" s="90" t="s">
        <v>18</v>
      </c>
      <c r="B18" s="38">
        <f>B19</f>
        <v>7994.76</v>
      </c>
      <c r="C18" s="41">
        <f t="shared" ref="C18:F18" si="6">C19</f>
        <v>16980.599999999999</v>
      </c>
      <c r="D18" s="41">
        <f t="shared" si="6"/>
        <v>16270</v>
      </c>
      <c r="E18" s="38">
        <f t="shared" si="6"/>
        <v>16270</v>
      </c>
      <c r="F18" s="38">
        <f t="shared" si="6"/>
        <v>16270</v>
      </c>
    </row>
    <row r="19" spans="1:6" x14ac:dyDescent="0.25">
      <c r="A19" s="102" t="s">
        <v>19</v>
      </c>
      <c r="B19" s="38">
        <v>7994.76</v>
      </c>
      <c r="C19" s="41">
        <v>16980.599999999999</v>
      </c>
      <c r="D19" s="43">
        <v>16270</v>
      </c>
      <c r="E19" s="37">
        <v>16270</v>
      </c>
      <c r="F19" s="37">
        <v>16270</v>
      </c>
    </row>
    <row r="20" spans="1:6" x14ac:dyDescent="0.25">
      <c r="A20" s="90" t="s">
        <v>52</v>
      </c>
      <c r="B20" s="39">
        <f>B21</f>
        <v>756.52</v>
      </c>
      <c r="C20" s="42">
        <f t="shared" ref="C20:F20" si="7">C21</f>
        <v>0</v>
      </c>
      <c r="D20" s="42">
        <f t="shared" si="7"/>
        <v>0</v>
      </c>
      <c r="E20" s="39">
        <f t="shared" si="7"/>
        <v>0</v>
      </c>
      <c r="F20" s="39">
        <f t="shared" si="7"/>
        <v>0</v>
      </c>
    </row>
    <row r="21" spans="1:6" x14ac:dyDescent="0.25">
      <c r="A21" s="103" t="s">
        <v>55</v>
      </c>
      <c r="B21" s="39">
        <v>756.52</v>
      </c>
      <c r="C21" s="42">
        <v>0</v>
      </c>
      <c r="D21" s="42">
        <v>0</v>
      </c>
      <c r="E21" s="44"/>
      <c r="F21" s="44">
        <v>0</v>
      </c>
    </row>
    <row r="22" spans="1:6" x14ac:dyDescent="0.25">
      <c r="A22" s="90" t="s">
        <v>54</v>
      </c>
      <c r="B22" s="39">
        <f>B23</f>
        <v>18606.78</v>
      </c>
      <c r="C22" s="42">
        <f t="shared" ref="C22:F22" si="8">C23</f>
        <v>1431.53</v>
      </c>
      <c r="D22" s="42">
        <f t="shared" si="8"/>
        <v>0</v>
      </c>
      <c r="E22" s="39">
        <f t="shared" si="8"/>
        <v>0</v>
      </c>
      <c r="F22" s="39">
        <f t="shared" si="8"/>
        <v>0</v>
      </c>
    </row>
    <row r="23" spans="1:6" x14ac:dyDescent="0.25">
      <c r="A23" s="103" t="s">
        <v>56</v>
      </c>
      <c r="B23" s="39">
        <v>18606.78</v>
      </c>
      <c r="C23" s="42">
        <v>1431.53</v>
      </c>
      <c r="D23" s="42">
        <v>0</v>
      </c>
      <c r="E23" s="44"/>
      <c r="F23" s="44">
        <v>0</v>
      </c>
    </row>
  </sheetData>
  <mergeCells count="1">
    <mergeCell ref="A2:F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6688E-106C-4A4C-B700-81DF6C875351}">
  <dimension ref="A2:L87"/>
  <sheetViews>
    <sheetView tabSelected="1" topLeftCell="A37" workbookViewId="0">
      <selection activeCell="P66" sqref="P66"/>
    </sheetView>
  </sheetViews>
  <sheetFormatPr defaultRowHeight="15" x14ac:dyDescent="0.25"/>
  <cols>
    <col min="4" max="4" width="27.140625" bestFit="1" customWidth="1"/>
    <col min="5" max="5" width="18.42578125" style="72" customWidth="1"/>
    <col min="6" max="6" width="14.28515625" customWidth="1"/>
    <col min="7" max="7" width="14.5703125" customWidth="1"/>
    <col min="8" max="8" width="16.28515625" customWidth="1"/>
    <col min="10" max="10" width="10.140625" bestFit="1" customWidth="1"/>
    <col min="12" max="12" width="10.140625" bestFit="1" customWidth="1"/>
  </cols>
  <sheetData>
    <row r="2" spans="1:12" ht="18" x14ac:dyDescent="0.25">
      <c r="A2" s="60"/>
      <c r="B2" s="60"/>
      <c r="C2" s="60"/>
      <c r="D2" s="60"/>
      <c r="E2" s="64"/>
      <c r="F2" s="5"/>
      <c r="G2" s="5"/>
      <c r="H2" s="5"/>
      <c r="I2" s="6"/>
      <c r="J2" s="61"/>
      <c r="K2" s="62"/>
      <c r="L2" s="63"/>
    </row>
    <row r="3" spans="1:12" ht="25.5" x14ac:dyDescent="0.25">
      <c r="A3" s="154" t="s">
        <v>59</v>
      </c>
      <c r="B3" s="155"/>
      <c r="C3" s="156"/>
      <c r="D3" s="45" t="s">
        <v>60</v>
      </c>
      <c r="E3" s="65" t="s">
        <v>33</v>
      </c>
      <c r="F3" s="31" t="s">
        <v>34</v>
      </c>
      <c r="G3" s="31" t="s">
        <v>35</v>
      </c>
      <c r="H3" s="31" t="s">
        <v>36</v>
      </c>
    </row>
    <row r="4" spans="1:12" x14ac:dyDescent="0.25">
      <c r="A4" s="46"/>
      <c r="B4" s="47"/>
      <c r="C4" s="48"/>
      <c r="D4" s="49"/>
      <c r="E4" s="66"/>
      <c r="F4" s="50"/>
      <c r="G4" s="50"/>
      <c r="H4" s="50"/>
    </row>
    <row r="5" spans="1:12" ht="21.75" customHeight="1" x14ac:dyDescent="0.25">
      <c r="A5" s="160" t="s">
        <v>61</v>
      </c>
      <c r="B5" s="161"/>
      <c r="C5" s="162"/>
      <c r="D5" s="51" t="s">
        <v>62</v>
      </c>
      <c r="E5" s="67"/>
      <c r="F5" s="35"/>
      <c r="G5" s="10"/>
      <c r="H5" s="35"/>
    </row>
    <row r="6" spans="1:12" x14ac:dyDescent="0.25">
      <c r="A6" s="163" t="s">
        <v>63</v>
      </c>
      <c r="B6" s="164"/>
      <c r="C6" s="165"/>
      <c r="D6" s="51" t="s">
        <v>64</v>
      </c>
      <c r="E6" s="67"/>
      <c r="F6" s="35"/>
      <c r="G6" s="10"/>
      <c r="H6" s="35"/>
    </row>
    <row r="7" spans="1:12" ht="25.5" x14ac:dyDescent="0.25">
      <c r="A7" s="157" t="s">
        <v>65</v>
      </c>
      <c r="B7" s="158"/>
      <c r="C7" s="159"/>
      <c r="D7" s="51" t="s">
        <v>66</v>
      </c>
      <c r="E7" s="68">
        <f>E8</f>
        <v>497697.44</v>
      </c>
      <c r="F7" s="68">
        <f t="shared" ref="F7:H7" si="0">F8</f>
        <v>573840</v>
      </c>
      <c r="G7" s="68">
        <f t="shared" si="0"/>
        <v>577240</v>
      </c>
      <c r="H7" s="68">
        <f t="shared" si="0"/>
        <v>581240</v>
      </c>
    </row>
    <row r="8" spans="1:12" ht="23.25" customHeight="1" x14ac:dyDescent="0.25">
      <c r="A8" s="148" t="s">
        <v>67</v>
      </c>
      <c r="B8" s="149"/>
      <c r="C8" s="150"/>
      <c r="D8" s="51" t="s">
        <v>68</v>
      </c>
      <c r="E8" s="69">
        <f>E9</f>
        <v>497697.44</v>
      </c>
      <c r="F8" s="69">
        <f t="shared" ref="F8:H9" si="1">F9</f>
        <v>573840</v>
      </c>
      <c r="G8" s="69">
        <f t="shared" si="1"/>
        <v>577240</v>
      </c>
      <c r="H8" s="69">
        <f t="shared" si="1"/>
        <v>581240</v>
      </c>
    </row>
    <row r="9" spans="1:12" ht="18.75" customHeight="1" x14ac:dyDescent="0.25">
      <c r="A9" s="130" t="s">
        <v>69</v>
      </c>
      <c r="B9" s="131"/>
      <c r="C9" s="132"/>
      <c r="D9" s="51" t="s">
        <v>70</v>
      </c>
      <c r="E9" s="67">
        <f>E10</f>
        <v>497697.44</v>
      </c>
      <c r="F9" s="67">
        <f t="shared" si="1"/>
        <v>573840</v>
      </c>
      <c r="G9" s="67">
        <f t="shared" si="1"/>
        <v>577240</v>
      </c>
      <c r="H9" s="67">
        <f t="shared" si="1"/>
        <v>581240</v>
      </c>
    </row>
    <row r="10" spans="1:12" ht="18.75" customHeight="1" x14ac:dyDescent="0.25">
      <c r="A10" s="133" t="s">
        <v>71</v>
      </c>
      <c r="B10" s="134"/>
      <c r="C10" s="135"/>
      <c r="D10" s="53" t="s">
        <v>72</v>
      </c>
      <c r="E10" s="67">
        <f>E11</f>
        <v>497697.44</v>
      </c>
      <c r="F10" s="67">
        <f t="shared" ref="F10:H10" si="2">F11</f>
        <v>573840</v>
      </c>
      <c r="G10" s="67">
        <f t="shared" si="2"/>
        <v>577240</v>
      </c>
      <c r="H10" s="67">
        <f t="shared" si="2"/>
        <v>581240</v>
      </c>
    </row>
    <row r="11" spans="1:12" ht="18" customHeight="1" x14ac:dyDescent="0.25">
      <c r="A11" s="142" t="s">
        <v>73</v>
      </c>
      <c r="B11" s="143"/>
      <c r="C11" s="144"/>
      <c r="D11" s="53" t="s">
        <v>7</v>
      </c>
      <c r="E11" s="37">
        <f>SUM(E12:E14)</f>
        <v>497697.44</v>
      </c>
      <c r="F11" s="37">
        <f>SUM(F12:F14)</f>
        <v>573840</v>
      </c>
      <c r="G11" s="37">
        <f t="shared" ref="G11:H11" si="3">SUM(G12:G14)</f>
        <v>577240</v>
      </c>
      <c r="H11" s="37">
        <f t="shared" si="3"/>
        <v>581240</v>
      </c>
    </row>
    <row r="12" spans="1:12" ht="18" customHeight="1" x14ac:dyDescent="0.25">
      <c r="A12" s="145" t="s">
        <v>74</v>
      </c>
      <c r="B12" s="146"/>
      <c r="C12" s="147"/>
      <c r="D12" s="53" t="s">
        <v>8</v>
      </c>
      <c r="E12" s="37">
        <v>400045.42</v>
      </c>
      <c r="F12" s="35">
        <v>476600</v>
      </c>
      <c r="G12" s="10">
        <v>480000</v>
      </c>
      <c r="H12" s="35">
        <v>484000</v>
      </c>
    </row>
    <row r="13" spans="1:12" ht="16.5" customHeight="1" x14ac:dyDescent="0.25">
      <c r="A13" s="127">
        <v>32</v>
      </c>
      <c r="B13" s="128"/>
      <c r="C13" s="129"/>
      <c r="D13" s="53" t="s">
        <v>13</v>
      </c>
      <c r="E13" s="37">
        <v>97121.13</v>
      </c>
      <c r="F13" s="35">
        <v>96690</v>
      </c>
      <c r="G13" s="35">
        <v>96690</v>
      </c>
      <c r="H13" s="35">
        <v>96690</v>
      </c>
    </row>
    <row r="14" spans="1:12" ht="14.25" customHeight="1" x14ac:dyDescent="0.25">
      <c r="A14" s="127">
        <v>34</v>
      </c>
      <c r="B14" s="128"/>
      <c r="C14" s="129"/>
      <c r="D14" s="53" t="s">
        <v>45</v>
      </c>
      <c r="E14" s="37">
        <v>530.89</v>
      </c>
      <c r="F14" s="35">
        <v>550</v>
      </c>
      <c r="G14" s="35">
        <v>550</v>
      </c>
      <c r="H14" s="35">
        <v>550</v>
      </c>
    </row>
    <row r="15" spans="1:12" x14ac:dyDescent="0.25">
      <c r="A15" s="54"/>
      <c r="B15" s="55"/>
      <c r="C15" s="56"/>
      <c r="D15" s="53"/>
      <c r="E15" s="67"/>
      <c r="F15" s="35"/>
      <c r="G15" s="10"/>
      <c r="H15" s="35"/>
    </row>
    <row r="16" spans="1:12" ht="25.5" x14ac:dyDescent="0.25">
      <c r="A16" s="157" t="s">
        <v>75</v>
      </c>
      <c r="B16" s="158"/>
      <c r="C16" s="159"/>
      <c r="D16" s="51" t="s">
        <v>76</v>
      </c>
      <c r="E16" s="68">
        <f>E18+E29+E34+E39+E55</f>
        <v>35471.86</v>
      </c>
      <c r="F16" s="68">
        <f>F17+F28+F54</f>
        <v>57290.95</v>
      </c>
      <c r="G16" s="68">
        <f t="shared" ref="G16:H16" si="4">G17+G28+G54</f>
        <v>57290.95</v>
      </c>
      <c r="H16" s="68">
        <f t="shared" si="4"/>
        <v>57290.95</v>
      </c>
    </row>
    <row r="17" spans="1:10" x14ac:dyDescent="0.25">
      <c r="A17" s="148" t="s">
        <v>77</v>
      </c>
      <c r="B17" s="149"/>
      <c r="C17" s="150"/>
      <c r="D17" s="51" t="s">
        <v>78</v>
      </c>
      <c r="E17" s="69"/>
      <c r="F17" s="52">
        <f>F18+F23</f>
        <v>6535</v>
      </c>
      <c r="G17" s="52">
        <f t="shared" ref="G17:H17" si="5">G18+G23</f>
        <v>6535</v>
      </c>
      <c r="H17" s="52">
        <f t="shared" si="5"/>
        <v>6535</v>
      </c>
    </row>
    <row r="18" spans="1:10" x14ac:dyDescent="0.25">
      <c r="A18" s="130" t="s">
        <v>79</v>
      </c>
      <c r="B18" s="131"/>
      <c r="C18" s="132"/>
      <c r="D18" s="51" t="s">
        <v>80</v>
      </c>
      <c r="E18" s="67">
        <v>3181.28</v>
      </c>
      <c r="F18" s="35">
        <v>2087.5</v>
      </c>
      <c r="G18" s="35">
        <v>2087.5</v>
      </c>
      <c r="H18" s="35">
        <v>2087.5</v>
      </c>
    </row>
    <row r="19" spans="1:10" x14ac:dyDescent="0.25">
      <c r="A19" s="133" t="s">
        <v>71</v>
      </c>
      <c r="B19" s="134"/>
      <c r="C19" s="135"/>
      <c r="D19" s="53" t="s">
        <v>72</v>
      </c>
      <c r="E19" s="67">
        <v>3181.28</v>
      </c>
      <c r="F19" s="35">
        <v>2087.5</v>
      </c>
      <c r="G19" s="35">
        <v>2087.5</v>
      </c>
      <c r="H19" s="35">
        <v>2087.5</v>
      </c>
    </row>
    <row r="20" spans="1:10" x14ac:dyDescent="0.25">
      <c r="A20" s="142" t="s">
        <v>73</v>
      </c>
      <c r="B20" s="143"/>
      <c r="C20" s="144"/>
      <c r="D20" s="53" t="s">
        <v>7</v>
      </c>
      <c r="E20" s="67">
        <v>3181.28</v>
      </c>
      <c r="F20" s="35">
        <v>2087.5</v>
      </c>
      <c r="G20" s="35">
        <v>2087.5</v>
      </c>
      <c r="H20" s="35">
        <v>2087.5</v>
      </c>
    </row>
    <row r="21" spans="1:10" x14ac:dyDescent="0.25">
      <c r="A21" s="145" t="s">
        <v>81</v>
      </c>
      <c r="B21" s="146"/>
      <c r="C21" s="147"/>
      <c r="D21" s="53" t="s">
        <v>13</v>
      </c>
      <c r="E21" s="67">
        <v>3181.28</v>
      </c>
      <c r="F21" s="35">
        <v>2087.5</v>
      </c>
      <c r="G21" s="35">
        <v>2087.5</v>
      </c>
      <c r="H21" s="35">
        <v>2087.5</v>
      </c>
    </row>
    <row r="22" spans="1:10" x14ac:dyDescent="0.25">
      <c r="A22" s="151"/>
      <c r="B22" s="152"/>
      <c r="C22" s="153"/>
      <c r="D22" s="53"/>
      <c r="E22" s="67"/>
      <c r="F22" s="35"/>
      <c r="G22" s="10"/>
      <c r="H22" s="35"/>
      <c r="J22" s="73"/>
    </row>
    <row r="23" spans="1:10" x14ac:dyDescent="0.25">
      <c r="A23" s="130" t="s">
        <v>79</v>
      </c>
      <c r="B23" s="131"/>
      <c r="C23" s="132"/>
      <c r="D23" s="51" t="s">
        <v>82</v>
      </c>
      <c r="E23" s="74">
        <v>0</v>
      </c>
      <c r="F23" s="35">
        <v>4447.5</v>
      </c>
      <c r="G23" s="35">
        <v>4447.5</v>
      </c>
      <c r="H23" s="35">
        <v>4447.5</v>
      </c>
    </row>
    <row r="24" spans="1:10" x14ac:dyDescent="0.25">
      <c r="A24" s="133" t="s">
        <v>71</v>
      </c>
      <c r="B24" s="134"/>
      <c r="C24" s="135"/>
      <c r="D24" s="53" t="s">
        <v>72</v>
      </c>
      <c r="E24" s="75">
        <v>0</v>
      </c>
      <c r="F24" s="35">
        <v>4447.5</v>
      </c>
      <c r="G24" s="35">
        <v>4447.5</v>
      </c>
      <c r="H24" s="35">
        <v>4447.5</v>
      </c>
    </row>
    <row r="25" spans="1:10" x14ac:dyDescent="0.25">
      <c r="A25" s="142" t="s">
        <v>73</v>
      </c>
      <c r="B25" s="143"/>
      <c r="C25" s="144"/>
      <c r="D25" s="53" t="s">
        <v>7</v>
      </c>
      <c r="E25" s="75">
        <v>0</v>
      </c>
      <c r="F25" s="35">
        <v>4447.5</v>
      </c>
      <c r="G25" s="35">
        <v>4447.5</v>
      </c>
      <c r="H25" s="35">
        <v>4447.5</v>
      </c>
    </row>
    <row r="26" spans="1:10" x14ac:dyDescent="0.25">
      <c r="A26" s="145" t="s">
        <v>81</v>
      </c>
      <c r="B26" s="146"/>
      <c r="C26" s="147"/>
      <c r="D26" s="53" t="s">
        <v>13</v>
      </c>
      <c r="E26" s="75">
        <v>0</v>
      </c>
      <c r="F26" s="35">
        <v>4447.5</v>
      </c>
      <c r="G26" s="35">
        <v>4447.5</v>
      </c>
      <c r="H26" s="35">
        <v>4447.5</v>
      </c>
    </row>
    <row r="27" spans="1:10" x14ac:dyDescent="0.25">
      <c r="A27" s="151"/>
      <c r="B27" s="152"/>
      <c r="C27" s="153"/>
      <c r="D27" s="53"/>
      <c r="E27" s="75">
        <v>0</v>
      </c>
      <c r="F27" s="35">
        <v>4447.5</v>
      </c>
      <c r="G27" s="35">
        <v>4447.5</v>
      </c>
      <c r="H27" s="35">
        <v>4447.5</v>
      </c>
    </row>
    <row r="28" spans="1:10" x14ac:dyDescent="0.25">
      <c r="A28" s="148" t="s">
        <v>83</v>
      </c>
      <c r="B28" s="149"/>
      <c r="C28" s="150"/>
      <c r="D28" s="51" t="s">
        <v>84</v>
      </c>
      <c r="E28" s="69"/>
      <c r="F28" s="52">
        <f>F29+F34+F39+F44+F49</f>
        <v>45538.75</v>
      </c>
      <c r="G28" s="52">
        <f t="shared" ref="G28" si="6">G29+G34+G39+G44+G49</f>
        <v>45538.75</v>
      </c>
      <c r="H28" s="52">
        <f>H29+H34+H39+H44+H49</f>
        <v>45538.75</v>
      </c>
    </row>
    <row r="29" spans="1:10" ht="25.5" x14ac:dyDescent="0.25">
      <c r="A29" s="130" t="s">
        <v>79</v>
      </c>
      <c r="B29" s="131"/>
      <c r="C29" s="132"/>
      <c r="D29" s="51" t="s">
        <v>85</v>
      </c>
      <c r="E29" s="67">
        <v>13040.85</v>
      </c>
      <c r="F29" s="35">
        <v>14763.75</v>
      </c>
      <c r="G29" s="35">
        <v>14763.75</v>
      </c>
      <c r="H29" s="35">
        <v>14763.75</v>
      </c>
    </row>
    <row r="30" spans="1:10" x14ac:dyDescent="0.25">
      <c r="A30" s="133" t="s">
        <v>71</v>
      </c>
      <c r="B30" s="134"/>
      <c r="C30" s="135"/>
      <c r="D30" s="53" t="s">
        <v>72</v>
      </c>
      <c r="E30" s="67">
        <v>13040.85</v>
      </c>
      <c r="F30" s="35">
        <v>14763.75</v>
      </c>
      <c r="G30" s="35">
        <v>14763.75</v>
      </c>
      <c r="H30" s="35">
        <v>14763.75</v>
      </c>
    </row>
    <row r="31" spans="1:10" x14ac:dyDescent="0.25">
      <c r="A31" s="142" t="s">
        <v>73</v>
      </c>
      <c r="B31" s="143"/>
      <c r="C31" s="144"/>
      <c r="D31" s="53" t="s">
        <v>7</v>
      </c>
      <c r="E31" s="67">
        <v>13040.85</v>
      </c>
      <c r="F31" s="35">
        <v>14763.75</v>
      </c>
      <c r="G31" s="35">
        <v>14763.75</v>
      </c>
      <c r="H31" s="35">
        <v>14763.75</v>
      </c>
    </row>
    <row r="32" spans="1:10" x14ac:dyDescent="0.25">
      <c r="A32" s="145" t="s">
        <v>81</v>
      </c>
      <c r="B32" s="146"/>
      <c r="C32" s="147"/>
      <c r="D32" s="53" t="s">
        <v>13</v>
      </c>
      <c r="E32" s="67">
        <v>13040.85</v>
      </c>
      <c r="F32" s="35">
        <v>14763.75</v>
      </c>
      <c r="G32" s="35">
        <v>14763.75</v>
      </c>
      <c r="H32" s="35">
        <v>14763.75</v>
      </c>
    </row>
    <row r="33" spans="1:8" x14ac:dyDescent="0.25">
      <c r="A33" s="139"/>
      <c r="B33" s="140"/>
      <c r="C33" s="141"/>
      <c r="D33" s="53"/>
      <c r="E33" s="67"/>
      <c r="F33" s="35"/>
      <c r="G33" s="10"/>
      <c r="H33" s="35"/>
    </row>
    <row r="34" spans="1:8" x14ac:dyDescent="0.25">
      <c r="A34" s="130" t="s">
        <v>79</v>
      </c>
      <c r="B34" s="131"/>
      <c r="C34" s="132"/>
      <c r="D34" s="51" t="s">
        <v>86</v>
      </c>
      <c r="E34" s="67">
        <v>1609.26</v>
      </c>
      <c r="F34" s="35">
        <v>0</v>
      </c>
      <c r="G34" s="35">
        <v>0</v>
      </c>
      <c r="H34" s="35">
        <v>0</v>
      </c>
    </row>
    <row r="35" spans="1:8" x14ac:dyDescent="0.25">
      <c r="A35" s="133" t="s">
        <v>71</v>
      </c>
      <c r="B35" s="134"/>
      <c r="C35" s="135"/>
      <c r="D35" s="53" t="s">
        <v>72</v>
      </c>
      <c r="E35" s="67">
        <v>1609.26</v>
      </c>
      <c r="F35" s="35">
        <v>0</v>
      </c>
      <c r="G35" s="35">
        <v>0</v>
      </c>
      <c r="H35" s="35">
        <v>0</v>
      </c>
    </row>
    <row r="36" spans="1:8" x14ac:dyDescent="0.25">
      <c r="A36" s="142" t="s">
        <v>73</v>
      </c>
      <c r="B36" s="143"/>
      <c r="C36" s="144"/>
      <c r="D36" s="53" t="s">
        <v>7</v>
      </c>
      <c r="E36" s="67">
        <v>1609.26</v>
      </c>
      <c r="F36" s="35">
        <v>0</v>
      </c>
      <c r="G36" s="35">
        <v>0</v>
      </c>
      <c r="H36" s="35">
        <v>0</v>
      </c>
    </row>
    <row r="37" spans="1:8" x14ac:dyDescent="0.25">
      <c r="A37" s="145" t="s">
        <v>81</v>
      </c>
      <c r="B37" s="146"/>
      <c r="C37" s="147"/>
      <c r="D37" s="53" t="s">
        <v>13</v>
      </c>
      <c r="E37" s="67">
        <v>1609.26</v>
      </c>
      <c r="F37" s="35">
        <v>0</v>
      </c>
      <c r="G37" s="35">
        <v>0</v>
      </c>
      <c r="H37" s="35">
        <v>0</v>
      </c>
    </row>
    <row r="38" spans="1:8" x14ac:dyDescent="0.25">
      <c r="A38" s="139"/>
      <c r="B38" s="140"/>
      <c r="C38" s="141"/>
      <c r="D38" s="53"/>
      <c r="E38" s="67"/>
      <c r="F38" s="35"/>
      <c r="G38" s="10"/>
      <c r="H38" s="35"/>
    </row>
    <row r="39" spans="1:8" x14ac:dyDescent="0.25">
      <c r="A39" s="130" t="s">
        <v>79</v>
      </c>
      <c r="B39" s="131"/>
      <c r="C39" s="132"/>
      <c r="D39" s="51" t="s">
        <v>87</v>
      </c>
      <c r="E39" s="69">
        <v>14926.34</v>
      </c>
      <c r="F39" s="52">
        <v>0</v>
      </c>
      <c r="G39" s="52">
        <v>0</v>
      </c>
      <c r="H39" s="52">
        <v>0</v>
      </c>
    </row>
    <row r="40" spans="1:8" x14ac:dyDescent="0.25">
      <c r="A40" s="133" t="s">
        <v>71</v>
      </c>
      <c r="B40" s="134"/>
      <c r="C40" s="135"/>
      <c r="D40" s="53" t="s">
        <v>72</v>
      </c>
      <c r="E40" s="67">
        <v>14926.34</v>
      </c>
      <c r="F40" s="35">
        <v>0</v>
      </c>
      <c r="G40" s="35">
        <v>0</v>
      </c>
      <c r="H40" s="35">
        <v>0</v>
      </c>
    </row>
    <row r="41" spans="1:8" ht="25.5" x14ac:dyDescent="0.25">
      <c r="A41" s="142" t="s">
        <v>88</v>
      </c>
      <c r="B41" s="143"/>
      <c r="C41" s="144"/>
      <c r="D41" s="53" t="s">
        <v>89</v>
      </c>
      <c r="E41" s="67">
        <v>14926.34</v>
      </c>
      <c r="F41" s="35">
        <v>0</v>
      </c>
      <c r="G41" s="35">
        <v>0</v>
      </c>
      <c r="H41" s="35">
        <v>0</v>
      </c>
    </row>
    <row r="42" spans="1:8" ht="25.5" x14ac:dyDescent="0.25">
      <c r="A42" s="145" t="s">
        <v>90</v>
      </c>
      <c r="B42" s="146"/>
      <c r="C42" s="147"/>
      <c r="D42" s="53" t="s">
        <v>91</v>
      </c>
      <c r="E42" s="67">
        <v>14926.34</v>
      </c>
      <c r="F42" s="35">
        <v>0</v>
      </c>
      <c r="G42" s="35">
        <v>0</v>
      </c>
      <c r="H42" s="35">
        <v>0</v>
      </c>
    </row>
    <row r="43" spans="1:8" x14ac:dyDescent="0.25">
      <c r="A43" s="54"/>
      <c r="B43" s="55"/>
      <c r="C43" s="56"/>
      <c r="D43" s="53"/>
      <c r="E43" s="67"/>
      <c r="F43" s="35"/>
      <c r="G43" s="10"/>
      <c r="H43" s="35"/>
    </row>
    <row r="44" spans="1:8" ht="25.5" x14ac:dyDescent="0.25">
      <c r="A44" s="130" t="s">
        <v>79</v>
      </c>
      <c r="B44" s="131"/>
      <c r="C44" s="132"/>
      <c r="D44" s="51" t="s">
        <v>110</v>
      </c>
      <c r="E44" s="74" t="s">
        <v>111</v>
      </c>
      <c r="F44" s="52">
        <v>5625</v>
      </c>
      <c r="G44" s="52">
        <v>5625</v>
      </c>
      <c r="H44" s="52">
        <v>5625</v>
      </c>
    </row>
    <row r="45" spans="1:8" x14ac:dyDescent="0.25">
      <c r="A45" s="133" t="s">
        <v>71</v>
      </c>
      <c r="B45" s="134"/>
      <c r="C45" s="135"/>
      <c r="D45" s="53" t="s">
        <v>72</v>
      </c>
      <c r="E45" s="75" t="s">
        <v>111</v>
      </c>
      <c r="F45" s="35">
        <v>5625</v>
      </c>
      <c r="G45" s="35">
        <v>5625</v>
      </c>
      <c r="H45" s="35">
        <v>5625</v>
      </c>
    </row>
    <row r="46" spans="1:8" ht="25.5" x14ac:dyDescent="0.25">
      <c r="A46" s="142" t="s">
        <v>88</v>
      </c>
      <c r="B46" s="143"/>
      <c r="C46" s="144"/>
      <c r="D46" s="53" t="s">
        <v>89</v>
      </c>
      <c r="E46" s="75" t="s">
        <v>111</v>
      </c>
      <c r="F46" s="35">
        <v>5625</v>
      </c>
      <c r="G46" s="35">
        <v>5625</v>
      </c>
      <c r="H46" s="35">
        <v>5625</v>
      </c>
    </row>
    <row r="47" spans="1:8" ht="25.5" x14ac:dyDescent="0.25">
      <c r="A47" s="145" t="s">
        <v>112</v>
      </c>
      <c r="B47" s="146"/>
      <c r="C47" s="147"/>
      <c r="D47" s="53" t="s">
        <v>113</v>
      </c>
      <c r="E47" s="76" t="s">
        <v>111</v>
      </c>
      <c r="F47" s="35">
        <v>5625</v>
      </c>
      <c r="G47" s="35">
        <v>5625</v>
      </c>
      <c r="H47" s="35">
        <v>5625</v>
      </c>
    </row>
    <row r="48" spans="1:8" x14ac:dyDescent="0.25">
      <c r="A48" s="54"/>
      <c r="B48" s="55"/>
      <c r="C48" s="56"/>
      <c r="D48" s="53"/>
      <c r="E48" s="76"/>
      <c r="F48" s="35"/>
      <c r="G48" s="10"/>
      <c r="H48" s="35"/>
    </row>
    <row r="49" spans="1:8" ht="25.5" x14ac:dyDescent="0.25">
      <c r="A49" s="130" t="s">
        <v>79</v>
      </c>
      <c r="B49" s="131"/>
      <c r="C49" s="132"/>
      <c r="D49" s="51" t="s">
        <v>114</v>
      </c>
      <c r="E49" s="76" t="s">
        <v>111</v>
      </c>
      <c r="F49" s="35">
        <v>25150</v>
      </c>
      <c r="G49" s="35">
        <v>25150</v>
      </c>
      <c r="H49" s="35">
        <v>25150</v>
      </c>
    </row>
    <row r="50" spans="1:8" x14ac:dyDescent="0.25">
      <c r="A50" s="133" t="s">
        <v>71</v>
      </c>
      <c r="B50" s="134"/>
      <c r="C50" s="135"/>
      <c r="D50" s="53" t="s">
        <v>72</v>
      </c>
      <c r="E50" s="76" t="s">
        <v>111</v>
      </c>
      <c r="F50" s="35">
        <v>25150</v>
      </c>
      <c r="G50" s="35">
        <v>25150</v>
      </c>
      <c r="H50" s="35">
        <v>25150</v>
      </c>
    </row>
    <row r="51" spans="1:8" ht="25.5" x14ac:dyDescent="0.25">
      <c r="A51" s="142" t="s">
        <v>88</v>
      </c>
      <c r="B51" s="143"/>
      <c r="C51" s="144"/>
      <c r="D51" s="53" t="s">
        <v>89</v>
      </c>
      <c r="E51" s="76" t="s">
        <v>111</v>
      </c>
      <c r="F51" s="35">
        <v>25150</v>
      </c>
      <c r="G51" s="35">
        <v>25150</v>
      </c>
      <c r="H51" s="35">
        <v>25150</v>
      </c>
    </row>
    <row r="52" spans="1:8" ht="25.5" x14ac:dyDescent="0.25">
      <c r="A52" s="145" t="s">
        <v>112</v>
      </c>
      <c r="B52" s="146"/>
      <c r="C52" s="147"/>
      <c r="D52" s="53" t="s">
        <v>113</v>
      </c>
      <c r="E52" s="70">
        <v>0</v>
      </c>
      <c r="F52" s="35">
        <v>25150</v>
      </c>
      <c r="G52" s="35">
        <v>25150</v>
      </c>
      <c r="H52" s="35">
        <v>25150</v>
      </c>
    </row>
    <row r="53" spans="1:8" x14ac:dyDescent="0.25">
      <c r="A53" s="54"/>
      <c r="B53" s="55"/>
      <c r="C53" s="56"/>
      <c r="D53" s="53"/>
      <c r="E53" s="70"/>
      <c r="F53" s="35"/>
      <c r="G53" s="10"/>
      <c r="H53" s="35"/>
    </row>
    <row r="54" spans="1:8" x14ac:dyDescent="0.25">
      <c r="A54" s="148" t="s">
        <v>93</v>
      </c>
      <c r="B54" s="149"/>
      <c r="C54" s="150"/>
      <c r="D54" s="51" t="s">
        <v>94</v>
      </c>
      <c r="E54" s="71"/>
      <c r="F54" s="35">
        <v>5217.2</v>
      </c>
      <c r="G54" s="35">
        <v>5217.2</v>
      </c>
      <c r="H54" s="35">
        <v>5217.2</v>
      </c>
    </row>
    <row r="55" spans="1:8" x14ac:dyDescent="0.25">
      <c r="A55" s="130" t="s">
        <v>79</v>
      </c>
      <c r="B55" s="131"/>
      <c r="C55" s="132"/>
      <c r="D55" s="51" t="s">
        <v>95</v>
      </c>
      <c r="E55" s="70">
        <v>2714.13</v>
      </c>
      <c r="F55" s="35">
        <v>5217.2</v>
      </c>
      <c r="G55" s="35">
        <v>5217.2</v>
      </c>
      <c r="H55" s="35">
        <v>5217.2</v>
      </c>
    </row>
    <row r="56" spans="1:8" x14ac:dyDescent="0.25">
      <c r="A56" s="133" t="s">
        <v>71</v>
      </c>
      <c r="B56" s="134"/>
      <c r="C56" s="135"/>
      <c r="D56" s="53" t="s">
        <v>72</v>
      </c>
      <c r="E56" s="70">
        <v>2714.13</v>
      </c>
      <c r="F56" s="35">
        <v>5217.2</v>
      </c>
      <c r="G56" s="35">
        <v>5217.2</v>
      </c>
      <c r="H56" s="35">
        <v>5217.2</v>
      </c>
    </row>
    <row r="57" spans="1:8" ht="25.5" x14ac:dyDescent="0.25">
      <c r="A57" s="142" t="s">
        <v>88</v>
      </c>
      <c r="B57" s="143"/>
      <c r="C57" s="144"/>
      <c r="D57" s="53" t="s">
        <v>89</v>
      </c>
      <c r="E57" s="70">
        <v>2714.13</v>
      </c>
      <c r="F57" s="35">
        <v>5217.2</v>
      </c>
      <c r="G57" s="35">
        <v>5217.2</v>
      </c>
      <c r="H57" s="35">
        <v>5217.2</v>
      </c>
    </row>
    <row r="58" spans="1:8" ht="25.5" x14ac:dyDescent="0.25">
      <c r="A58" s="145" t="s">
        <v>90</v>
      </c>
      <c r="B58" s="146"/>
      <c r="C58" s="147"/>
      <c r="D58" s="53" t="s">
        <v>91</v>
      </c>
      <c r="E58" s="70">
        <v>2714.13</v>
      </c>
      <c r="F58" s="35">
        <v>5217.2</v>
      </c>
      <c r="G58" s="35">
        <v>5217.2</v>
      </c>
      <c r="H58" s="35">
        <v>5217.2</v>
      </c>
    </row>
    <row r="59" spans="1:8" x14ac:dyDescent="0.25">
      <c r="A59" s="54"/>
      <c r="B59" s="55"/>
      <c r="C59" s="56"/>
      <c r="D59" s="53"/>
      <c r="E59" s="67"/>
      <c r="F59" s="35"/>
      <c r="G59" s="10"/>
      <c r="H59" s="35"/>
    </row>
    <row r="60" spans="1:8" ht="25.5" x14ac:dyDescent="0.25">
      <c r="A60" s="157" t="s">
        <v>96</v>
      </c>
      <c r="B60" s="158"/>
      <c r="C60" s="159"/>
      <c r="D60" s="51" t="s">
        <v>66</v>
      </c>
      <c r="E60" s="68">
        <f>E63</f>
        <v>16681.989999999998</v>
      </c>
      <c r="F60" s="68">
        <f>F63</f>
        <v>16270</v>
      </c>
      <c r="G60" s="68">
        <f t="shared" ref="G60:H60" si="7">G63</f>
        <v>16270</v>
      </c>
      <c r="H60" s="68">
        <f t="shared" si="7"/>
        <v>16270</v>
      </c>
    </row>
    <row r="61" spans="1:8" x14ac:dyDescent="0.25">
      <c r="A61" s="148" t="s">
        <v>97</v>
      </c>
      <c r="B61" s="149"/>
      <c r="C61" s="150"/>
      <c r="D61" s="51" t="s">
        <v>68</v>
      </c>
      <c r="E61" s="67">
        <f t="shared" ref="E61:F62" si="8">E62</f>
        <v>16681.989999999998</v>
      </c>
      <c r="F61" s="67">
        <f t="shared" si="8"/>
        <v>16270</v>
      </c>
      <c r="G61" s="67">
        <f t="shared" ref="G61:G63" si="9">G62</f>
        <v>16270</v>
      </c>
      <c r="H61" s="67">
        <f t="shared" ref="H61:H63" si="10">H62</f>
        <v>16270</v>
      </c>
    </row>
    <row r="62" spans="1:8" x14ac:dyDescent="0.25">
      <c r="A62" s="130" t="s">
        <v>98</v>
      </c>
      <c r="B62" s="131"/>
      <c r="C62" s="132"/>
      <c r="D62" s="51" t="s">
        <v>70</v>
      </c>
      <c r="E62" s="67">
        <f t="shared" si="8"/>
        <v>16681.989999999998</v>
      </c>
      <c r="F62" s="67">
        <f t="shared" si="8"/>
        <v>16270</v>
      </c>
      <c r="G62" s="67">
        <f t="shared" si="9"/>
        <v>16270</v>
      </c>
      <c r="H62" s="67">
        <f t="shared" si="10"/>
        <v>16270</v>
      </c>
    </row>
    <row r="63" spans="1:8" x14ac:dyDescent="0.25">
      <c r="A63" s="133" t="s">
        <v>99</v>
      </c>
      <c r="B63" s="134"/>
      <c r="C63" s="135"/>
      <c r="D63" s="53" t="s">
        <v>100</v>
      </c>
      <c r="E63" s="67">
        <f>E64</f>
        <v>16681.989999999998</v>
      </c>
      <c r="F63" s="67">
        <f>F64</f>
        <v>16270</v>
      </c>
      <c r="G63" s="67">
        <f t="shared" si="9"/>
        <v>16270</v>
      </c>
      <c r="H63" s="67">
        <f t="shared" si="10"/>
        <v>16270</v>
      </c>
    </row>
    <row r="64" spans="1:8" x14ac:dyDescent="0.25">
      <c r="A64" s="142" t="s">
        <v>73</v>
      </c>
      <c r="B64" s="143"/>
      <c r="C64" s="144"/>
      <c r="D64" s="53" t="s">
        <v>7</v>
      </c>
      <c r="E64" s="67">
        <f>SUM(E65:E68)</f>
        <v>16681.989999999998</v>
      </c>
      <c r="F64" s="67">
        <f>SUM(F65:F68)</f>
        <v>16270</v>
      </c>
      <c r="G64" s="67">
        <f>SUM(G65:G68)</f>
        <v>16270</v>
      </c>
      <c r="H64" s="67">
        <f t="shared" ref="H64" si="11">SUM(H65:H68)</f>
        <v>16270</v>
      </c>
    </row>
    <row r="65" spans="1:8" x14ac:dyDescent="0.25">
      <c r="A65" s="145" t="s">
        <v>74</v>
      </c>
      <c r="B65" s="146"/>
      <c r="C65" s="147"/>
      <c r="D65" s="53" t="s">
        <v>8</v>
      </c>
      <c r="E65" s="67">
        <v>4293.59</v>
      </c>
      <c r="F65" s="35">
        <v>3800</v>
      </c>
      <c r="G65" s="35">
        <v>3800</v>
      </c>
      <c r="H65" s="35">
        <v>3800</v>
      </c>
    </row>
    <row r="66" spans="1:8" x14ac:dyDescent="0.25">
      <c r="A66" s="127">
        <v>32</v>
      </c>
      <c r="B66" s="128"/>
      <c r="C66" s="129"/>
      <c r="D66" s="53" t="s">
        <v>13</v>
      </c>
      <c r="E66" s="67">
        <v>9619.06</v>
      </c>
      <c r="F66" s="35">
        <v>9720</v>
      </c>
      <c r="G66" s="35">
        <v>9720</v>
      </c>
      <c r="H66" s="35">
        <v>9720</v>
      </c>
    </row>
    <row r="67" spans="1:8" x14ac:dyDescent="0.25">
      <c r="A67" s="127">
        <v>34</v>
      </c>
      <c r="B67" s="128"/>
      <c r="C67" s="129"/>
      <c r="D67" s="53" t="s">
        <v>45</v>
      </c>
      <c r="E67" s="67">
        <v>132.72</v>
      </c>
      <c r="F67" s="35">
        <v>130</v>
      </c>
      <c r="G67" s="35">
        <v>130</v>
      </c>
      <c r="H67" s="35">
        <v>130</v>
      </c>
    </row>
    <row r="68" spans="1:8" ht="25.5" x14ac:dyDescent="0.25">
      <c r="A68" s="142" t="s">
        <v>88</v>
      </c>
      <c r="B68" s="143"/>
      <c r="C68" s="144"/>
      <c r="D68" s="53" t="s">
        <v>89</v>
      </c>
      <c r="E68" s="67">
        <v>2636.62</v>
      </c>
      <c r="F68" s="35">
        <v>2620</v>
      </c>
      <c r="G68" s="35">
        <v>2620</v>
      </c>
      <c r="H68" s="35">
        <v>2620</v>
      </c>
    </row>
    <row r="69" spans="1:8" ht="25.5" x14ac:dyDescent="0.25">
      <c r="A69" s="145" t="s">
        <v>90</v>
      </c>
      <c r="B69" s="146"/>
      <c r="C69" s="147"/>
      <c r="D69" s="53" t="s">
        <v>91</v>
      </c>
      <c r="E69" s="67">
        <v>2636.62</v>
      </c>
      <c r="F69" s="35">
        <v>2620</v>
      </c>
      <c r="G69" s="35">
        <v>2620</v>
      </c>
      <c r="H69" s="35">
        <v>2620</v>
      </c>
    </row>
    <row r="70" spans="1:8" x14ac:dyDescent="0.25">
      <c r="A70" s="54"/>
      <c r="B70" s="55"/>
      <c r="C70" s="56"/>
      <c r="D70" s="53"/>
      <c r="E70" s="67"/>
      <c r="F70" s="35"/>
      <c r="G70" s="10"/>
      <c r="H70" s="35"/>
    </row>
    <row r="71" spans="1:8" ht="25.5" x14ac:dyDescent="0.25">
      <c r="A71" s="157" t="s">
        <v>101</v>
      </c>
      <c r="B71" s="158"/>
      <c r="C71" s="159"/>
      <c r="D71" s="51" t="s">
        <v>76</v>
      </c>
      <c r="E71" s="68">
        <v>298.61</v>
      </c>
      <c r="F71" s="52">
        <v>0</v>
      </c>
      <c r="G71" s="52">
        <v>0</v>
      </c>
      <c r="H71" s="52">
        <v>0</v>
      </c>
    </row>
    <row r="72" spans="1:8" x14ac:dyDescent="0.25">
      <c r="A72" s="148" t="s">
        <v>102</v>
      </c>
      <c r="B72" s="149"/>
      <c r="C72" s="150"/>
      <c r="D72" s="51" t="s">
        <v>84</v>
      </c>
      <c r="E72" s="69">
        <v>298.61</v>
      </c>
      <c r="F72" s="52">
        <v>0</v>
      </c>
      <c r="G72" s="52">
        <v>0</v>
      </c>
      <c r="H72" s="52">
        <v>0</v>
      </c>
    </row>
    <row r="73" spans="1:8" x14ac:dyDescent="0.25">
      <c r="A73" s="130" t="s">
        <v>98</v>
      </c>
      <c r="B73" s="131"/>
      <c r="C73" s="132"/>
      <c r="D73" s="51" t="s">
        <v>92</v>
      </c>
      <c r="E73" s="67">
        <v>298.61</v>
      </c>
      <c r="F73" s="35">
        <v>0</v>
      </c>
      <c r="G73" s="35">
        <v>0</v>
      </c>
      <c r="H73" s="35">
        <v>0</v>
      </c>
    </row>
    <row r="74" spans="1:8" x14ac:dyDescent="0.25">
      <c r="A74" s="133" t="s">
        <v>99</v>
      </c>
      <c r="B74" s="134"/>
      <c r="C74" s="135"/>
      <c r="D74" s="53" t="s">
        <v>100</v>
      </c>
      <c r="E74" s="67">
        <v>298.61</v>
      </c>
      <c r="F74" s="35">
        <v>0</v>
      </c>
      <c r="G74" s="35">
        <v>0</v>
      </c>
      <c r="H74" s="35">
        <v>0</v>
      </c>
    </row>
    <row r="75" spans="1:8" ht="25.5" x14ac:dyDescent="0.25">
      <c r="A75" s="142" t="s">
        <v>88</v>
      </c>
      <c r="B75" s="143"/>
      <c r="C75" s="144"/>
      <c r="D75" s="53" t="s">
        <v>89</v>
      </c>
      <c r="E75" s="67">
        <v>298.61</v>
      </c>
      <c r="F75" s="35">
        <v>0</v>
      </c>
      <c r="G75" s="35">
        <v>0</v>
      </c>
      <c r="H75" s="35">
        <v>0</v>
      </c>
    </row>
    <row r="76" spans="1:8" ht="25.5" x14ac:dyDescent="0.25">
      <c r="A76" s="145" t="s">
        <v>90</v>
      </c>
      <c r="B76" s="146"/>
      <c r="C76" s="147"/>
      <c r="D76" s="53" t="s">
        <v>91</v>
      </c>
      <c r="E76" s="67">
        <v>298.61</v>
      </c>
      <c r="F76" s="35">
        <v>0</v>
      </c>
      <c r="G76" s="35">
        <v>0</v>
      </c>
      <c r="H76" s="35">
        <v>0</v>
      </c>
    </row>
    <row r="77" spans="1:8" x14ac:dyDescent="0.25">
      <c r="A77" s="54"/>
      <c r="B77" s="55"/>
      <c r="C77" s="56"/>
      <c r="D77" s="53"/>
      <c r="E77" s="67"/>
      <c r="F77" s="35"/>
      <c r="G77" s="10"/>
      <c r="H77" s="35"/>
    </row>
    <row r="78" spans="1:8" ht="25.5" x14ac:dyDescent="0.25">
      <c r="A78" s="157" t="s">
        <v>103</v>
      </c>
      <c r="B78" s="158"/>
      <c r="C78" s="159"/>
      <c r="D78" s="51" t="s">
        <v>107</v>
      </c>
      <c r="E78" s="67">
        <f t="shared" ref="E78:E80" si="12">E79</f>
        <v>1431.53</v>
      </c>
      <c r="F78" s="52">
        <v>0</v>
      </c>
      <c r="G78" s="52">
        <v>0</v>
      </c>
      <c r="H78" s="52">
        <v>0</v>
      </c>
    </row>
    <row r="79" spans="1:8" x14ac:dyDescent="0.25">
      <c r="A79" s="148" t="s">
        <v>104</v>
      </c>
      <c r="B79" s="149"/>
      <c r="C79" s="150"/>
      <c r="D79" s="51" t="s">
        <v>109</v>
      </c>
      <c r="E79" s="67">
        <f t="shared" si="12"/>
        <v>1431.53</v>
      </c>
      <c r="F79" s="52">
        <v>0</v>
      </c>
      <c r="G79" s="52">
        <v>0</v>
      </c>
      <c r="H79" s="52">
        <v>0</v>
      </c>
    </row>
    <row r="80" spans="1:8" x14ac:dyDescent="0.25">
      <c r="A80" s="130" t="s">
        <v>98</v>
      </c>
      <c r="B80" s="131"/>
      <c r="C80" s="132"/>
      <c r="D80" s="51" t="s">
        <v>70</v>
      </c>
      <c r="E80" s="67">
        <f t="shared" si="12"/>
        <v>1431.53</v>
      </c>
      <c r="F80" s="35">
        <v>0</v>
      </c>
      <c r="G80" s="35">
        <v>0</v>
      </c>
      <c r="H80" s="35">
        <v>0</v>
      </c>
    </row>
    <row r="81" spans="1:8" x14ac:dyDescent="0.25">
      <c r="A81" s="133" t="s">
        <v>105</v>
      </c>
      <c r="B81" s="134"/>
      <c r="C81" s="135"/>
      <c r="D81" s="53" t="s">
        <v>108</v>
      </c>
      <c r="E81" s="67">
        <f>E82</f>
        <v>1431.53</v>
      </c>
      <c r="F81" s="35">
        <v>0</v>
      </c>
      <c r="G81" s="35">
        <v>0</v>
      </c>
      <c r="H81" s="35">
        <v>0</v>
      </c>
    </row>
    <row r="82" spans="1:8" x14ac:dyDescent="0.25">
      <c r="A82" s="142" t="s">
        <v>73</v>
      </c>
      <c r="B82" s="143"/>
      <c r="C82" s="144"/>
      <c r="D82" s="53" t="s">
        <v>7</v>
      </c>
      <c r="E82" s="67">
        <f>SUM(E83:E84)</f>
        <v>1431.53</v>
      </c>
      <c r="F82" s="35">
        <v>0</v>
      </c>
      <c r="G82" s="35">
        <v>0</v>
      </c>
      <c r="H82" s="35">
        <v>0</v>
      </c>
    </row>
    <row r="83" spans="1:8" x14ac:dyDescent="0.25">
      <c r="A83" s="145" t="s">
        <v>74</v>
      </c>
      <c r="B83" s="146"/>
      <c r="C83" s="147"/>
      <c r="D83" s="53" t="s">
        <v>8</v>
      </c>
      <c r="E83" s="67">
        <v>1338.62</v>
      </c>
      <c r="F83" s="35">
        <v>0</v>
      </c>
      <c r="G83" s="35">
        <v>0</v>
      </c>
      <c r="H83" s="35">
        <v>0</v>
      </c>
    </row>
    <row r="84" spans="1:8" x14ac:dyDescent="0.25">
      <c r="A84" s="127" t="s">
        <v>81</v>
      </c>
      <c r="B84" s="128"/>
      <c r="C84" s="129"/>
      <c r="D84" s="53" t="s">
        <v>13</v>
      </c>
      <c r="E84" s="67">
        <v>92.91</v>
      </c>
      <c r="F84" s="35">
        <v>0</v>
      </c>
      <c r="G84" s="35">
        <v>0</v>
      </c>
      <c r="H84" s="35">
        <v>0</v>
      </c>
    </row>
    <row r="85" spans="1:8" x14ac:dyDescent="0.25">
      <c r="A85" s="57"/>
      <c r="B85" s="58"/>
      <c r="C85" s="59"/>
      <c r="D85" s="53"/>
      <c r="E85" s="67"/>
      <c r="F85" s="35"/>
      <c r="G85" s="10"/>
      <c r="H85" s="35"/>
    </row>
    <row r="86" spans="1:8" x14ac:dyDescent="0.25">
      <c r="A86" s="136" t="s">
        <v>106</v>
      </c>
      <c r="B86" s="137"/>
      <c r="C86" s="138"/>
      <c r="D86" s="53"/>
      <c r="E86" s="69">
        <f>E7+E16+E60+E78+E71</f>
        <v>551581.43000000005</v>
      </c>
      <c r="F86" s="69">
        <f>F7+F16+F60+F78+F71</f>
        <v>647400.94999999995</v>
      </c>
      <c r="G86" s="69">
        <f t="shared" ref="G86:H86" si="13">G7+G16+G60+G78+G71</f>
        <v>650800.94999999995</v>
      </c>
      <c r="H86" s="69">
        <f t="shared" si="13"/>
        <v>654800.94999999995</v>
      </c>
    </row>
    <row r="87" spans="1:8" x14ac:dyDescent="0.25">
      <c r="A87" s="139"/>
      <c r="B87" s="140"/>
      <c r="C87" s="141"/>
      <c r="D87" s="53"/>
      <c r="E87" s="67"/>
      <c r="F87" s="10"/>
      <c r="G87" s="10"/>
      <c r="H87" s="35"/>
    </row>
  </sheetData>
  <mergeCells count="76">
    <mergeCell ref="A5:C5"/>
    <mergeCell ref="A6:C6"/>
    <mergeCell ref="A7:C7"/>
    <mergeCell ref="A8:C8"/>
    <mergeCell ref="A18:C18"/>
    <mergeCell ref="A14:C14"/>
    <mergeCell ref="A10:C10"/>
    <mergeCell ref="A11:C11"/>
    <mergeCell ref="A12:C12"/>
    <mergeCell ref="A13:C13"/>
    <mergeCell ref="A19:C19"/>
    <mergeCell ref="A20:C20"/>
    <mergeCell ref="A21:C21"/>
    <mergeCell ref="A16:C16"/>
    <mergeCell ref="A17:C17"/>
    <mergeCell ref="A42:C42"/>
    <mergeCell ref="A44:C44"/>
    <mergeCell ref="A45:C45"/>
    <mergeCell ref="A46:C46"/>
    <mergeCell ref="A40:C40"/>
    <mergeCell ref="A41:C41"/>
    <mergeCell ref="A3:C3"/>
    <mergeCell ref="A84:C84"/>
    <mergeCell ref="A82:C82"/>
    <mergeCell ref="A83:C83"/>
    <mergeCell ref="A78:C78"/>
    <mergeCell ref="A79:C79"/>
    <mergeCell ref="A71:C71"/>
    <mergeCell ref="A72:C72"/>
    <mergeCell ref="A73:C73"/>
    <mergeCell ref="A74:C74"/>
    <mergeCell ref="A68:C68"/>
    <mergeCell ref="A69:C69"/>
    <mergeCell ref="A57:C57"/>
    <mergeCell ref="A58:C58"/>
    <mergeCell ref="A60:C60"/>
    <mergeCell ref="A9:C9"/>
    <mergeCell ref="A39:C39"/>
    <mergeCell ref="A22:C22"/>
    <mergeCell ref="A23:C23"/>
    <mergeCell ref="A24:C24"/>
    <mergeCell ref="A25:C25"/>
    <mergeCell ref="A26:C26"/>
    <mergeCell ref="A27:C27"/>
    <mergeCell ref="A30:C30"/>
    <mergeCell ref="A31:C31"/>
    <mergeCell ref="A32:C32"/>
    <mergeCell ref="A33:C33"/>
    <mergeCell ref="A28:C28"/>
    <mergeCell ref="A29:C29"/>
    <mergeCell ref="A34:C34"/>
    <mergeCell ref="A35:C35"/>
    <mergeCell ref="A36:C36"/>
    <mergeCell ref="A37:C37"/>
    <mergeCell ref="A38:C38"/>
    <mergeCell ref="A67:C67"/>
    <mergeCell ref="A47:C47"/>
    <mergeCell ref="A49:C49"/>
    <mergeCell ref="A50:C50"/>
    <mergeCell ref="A51:C51"/>
    <mergeCell ref="A52:C52"/>
    <mergeCell ref="A54:C54"/>
    <mergeCell ref="A61:C61"/>
    <mergeCell ref="A55:C55"/>
    <mergeCell ref="A56:C56"/>
    <mergeCell ref="A62:C62"/>
    <mergeCell ref="A63:C63"/>
    <mergeCell ref="A64:C64"/>
    <mergeCell ref="A65:C65"/>
    <mergeCell ref="A66:C66"/>
    <mergeCell ref="A80:C80"/>
    <mergeCell ref="A81:C81"/>
    <mergeCell ref="A86:C86"/>
    <mergeCell ref="A87:C87"/>
    <mergeCell ref="A75:C75"/>
    <mergeCell ref="A76:C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6</vt:i4>
      </vt:variant>
    </vt:vector>
  </HeadingPairs>
  <TitlesOfParts>
    <vt:vector size="13" baseType="lpstr">
      <vt:lpstr>SAŽETAK</vt:lpstr>
      <vt:lpstr> Račun prihoda i rashoda-ekonom</vt:lpstr>
      <vt:lpstr> Račun prihoda i rashoda-izvori</vt:lpstr>
      <vt:lpstr> Račun rashoda-funkcija</vt:lpstr>
      <vt:lpstr> Račun financiranja-ekonomska</vt:lpstr>
      <vt:lpstr> Račun financiranja-izvori</vt:lpstr>
      <vt:lpstr>Posebni dio</vt:lpstr>
      <vt:lpstr>' Račun financiranja-ekonomska'!Podrucje_ispisa</vt:lpstr>
      <vt:lpstr>' Račun financiranja-izvori'!Podrucje_ispisa</vt:lpstr>
      <vt:lpstr>' Račun prihoda i rashoda-ekonom'!Podrucje_ispisa</vt:lpstr>
      <vt:lpstr>' Račun prihoda i rashoda-izvori'!Podrucje_ispisa</vt:lpstr>
      <vt:lpstr>' Račun rashoda-funkcija'!Podrucje_ispisa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Valentina Palajsa</cp:lastModifiedBy>
  <cp:lastPrinted>2023-09-28T12:13:48Z</cp:lastPrinted>
  <dcterms:created xsi:type="dcterms:W3CDTF">2022-08-12T12:51:27Z</dcterms:created>
  <dcterms:modified xsi:type="dcterms:W3CDTF">2024-02-19T07:35:43Z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14. Format izgleda financijskog plana proračunskog korisnika.xlsx</vt:lpwstr>
  </property>
</Properties>
</file>